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s to data gaps_14.11.2024 13.20 hrs\"/>
    </mc:Choice>
  </mc:AlternateContent>
  <xr:revisionPtr revIDLastSave="0" documentId="13_ncr:1_{C5415E44-E644-4807-AC9D-E5B123E190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Y 22-23" sheetId="1" r:id="rId1"/>
    <sheet name="FY 23-24" sheetId="3" r:id="rId2"/>
    <sheet name="Corporate Asset Add FY 23&amp;FY24" sheetId="2" r:id="rId3"/>
    <sheet name="Working of HO Dep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j" localSheetId="1">#REF!</definedName>
    <definedName name="\j">#REF!</definedName>
    <definedName name="\k" localSheetId="1">#REF!</definedName>
    <definedName name="\k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w" localSheetId="1">#REF!</definedName>
    <definedName name="\w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_" localSheetId="1">#REF!</definedName>
    <definedName name="_">#REF!</definedName>
    <definedName name="_.._D__D__D__D_" localSheetId="1">#REF!</definedName>
    <definedName name="_.._D__D__D__D_">#REF!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 localSheetId="1">'[1]04REL'!#REF!</definedName>
    <definedName name="______________________SCH6">'[1]04REL'!#REF!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 localSheetId="1">'[1]04REL'!#REF!</definedName>
    <definedName name="____________________SCH6">'[1]04REL'!#REF!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 localSheetId="1">'[1]04REL'!#REF!</definedName>
    <definedName name="__________________SCH6">'[1]04REL'!#REF!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 localSheetId="1">'[1]04REL'!#REF!</definedName>
    <definedName name="________________SCH6">'[1]04REL'!#REF!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 localSheetId="1">'[1]04REL'!#REF!</definedName>
    <definedName name="______________SCH6">'[1]04REL'!#REF!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 localSheetId="1">'[1]04REL'!#REF!</definedName>
    <definedName name="_____________SCH6">'[1]04REL'!#REF!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 localSheetId="1">'[1]04REL'!#REF!</definedName>
    <definedName name="___________SCH6">'[1]04REL'!#REF!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 localSheetId="1">'[1]04REL'!#REF!</definedName>
    <definedName name="__________SCH6">'[1]04REL'!#REF!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 localSheetId="1">#REF!</definedName>
    <definedName name="_________XL__ENTER_UNIT">#REF!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 localSheetId="1">#REF!</definedName>
    <definedName name="________XL__ENTER_UNIT">#REF!</definedName>
    <definedName name="_______SCH6" localSheetId="1">'[2]04REL'!#REF!</definedName>
    <definedName name="_______SCH6">'[2]04REL'!#REF!</definedName>
    <definedName name="_______XL__ENTER_UNIT" localSheetId="1">#REF!</definedName>
    <definedName name="_______XL__ENTER_UNIT">#REF!</definedName>
    <definedName name="______SCH6" localSheetId="1">'[2]04REL'!#REF!</definedName>
    <definedName name="______SCH6">'[2]04REL'!#REF!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 localSheetId="1">#REF!</definedName>
    <definedName name="______XL__ENTER_UNIT">#REF!</definedName>
    <definedName name="_____SCH6" localSheetId="1">'[2]04REL'!#REF!</definedName>
    <definedName name="_____SCH6">'[2]04REL'!#REF!</definedName>
    <definedName name="_____XL__ENTER_UNIT" localSheetId="1">#REF!</definedName>
    <definedName name="_____XL__ENTER_UNIT">#REF!</definedName>
    <definedName name="____SCH6" localSheetId="1">'[2]04REL'!#REF!</definedName>
    <definedName name="____SCH6">'[2]04REL'!#REF!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 localSheetId="1">#REF!</definedName>
    <definedName name="____XL__ENTER_UNIT">#REF!</definedName>
    <definedName name="___INDEX_SHEET___ASAP_Utilities" localSheetId="1">#REF!</definedName>
    <definedName name="___INDEX_SHEET___ASAP_Utilities">#REF!</definedName>
    <definedName name="___SCH6" localSheetId="1">'[2]04REL'!#REF!</definedName>
    <definedName name="___SCH6">'[2]04REL'!#REF!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 localSheetId="1">#REF!</definedName>
    <definedName name="___XL__ENTER_UNIT">#REF!</definedName>
    <definedName name="___xlfn.BAHTTEXT" hidden="1">#NAME?</definedName>
    <definedName name="__123Graph_A" localSheetId="1" hidden="1">[3]CE!#REF!</definedName>
    <definedName name="__123Graph_A" hidden="1">[3]CE!#REF!</definedName>
    <definedName name="__123Graph_AGraph4" localSheetId="1" hidden="1">'[4]01.11.2004'!#REF!</definedName>
    <definedName name="__123Graph_AGraph4" hidden="1">'[4]01.11.2004'!#REF!</definedName>
    <definedName name="__123Graph_ASTNPLF" localSheetId="1" hidden="1">[3]CE!#REF!</definedName>
    <definedName name="__123Graph_ASTNPLF" hidden="1">[3]CE!#REF!</definedName>
    <definedName name="__123Graph_B" localSheetId="1" hidden="1">[3]CE!#REF!</definedName>
    <definedName name="__123Graph_B" hidden="1">[3]CE!#REF!</definedName>
    <definedName name="__123Graph_BGraph4" localSheetId="1" hidden="1">'[4]01.11.2004'!#REF!</definedName>
    <definedName name="__123Graph_BGraph4" hidden="1">'[4]01.11.2004'!#REF!</definedName>
    <definedName name="__123Graph_BSTNPLF" localSheetId="1" hidden="1">[3]CE!#REF!</definedName>
    <definedName name="__123Graph_BSTNPLF" hidden="1">[3]CE!#REF!</definedName>
    <definedName name="__123Graph_C" localSheetId="1" hidden="1">[3]CE!#REF!</definedName>
    <definedName name="__123Graph_C" hidden="1">[3]CE!#REF!</definedName>
    <definedName name="__123Graph_CGraph4" localSheetId="1" hidden="1">'[4]01.11.2004'!#REF!</definedName>
    <definedName name="__123Graph_CGraph4" hidden="1">'[4]01.11.2004'!#REF!</definedName>
    <definedName name="__123Graph_CSTNPLF" localSheetId="1" hidden="1">[3]CE!#REF!</definedName>
    <definedName name="__123Graph_CSTNPLF" hidden="1">[3]CE!#REF!</definedName>
    <definedName name="__123Graph_D" hidden="1">'[5]BALANCE SHEET'!$K$58:$K$67</definedName>
    <definedName name="__123Graph_E" hidden="1">'[5]BALANCE SHEET'!$L$58:$L$67</definedName>
    <definedName name="__123Graph_F" hidden="1">'[5]BALANCE SHEET'!$M$58:$M$67</definedName>
    <definedName name="__123Graph_X" localSheetId="1" hidden="1">[3]CE!#REF!</definedName>
    <definedName name="__123Graph_X" hidden="1">[3]CE!#REF!</definedName>
    <definedName name="__123Graph_XSTNPLF" localSheetId="1" hidden="1">[3]CE!#REF!</definedName>
    <definedName name="__123Graph_XSTNPLF" hidden="1">[3]CE!#REF!</definedName>
    <definedName name="__Cur3">'[6]x-rate'!$A$2:$B$10</definedName>
    <definedName name="__DOWN_10__GOTO" localSheetId="1">#REF!</definedName>
    <definedName name="__DOWN_10__GOTO">#REF!</definedName>
    <definedName name="__ES84__EW84_0." localSheetId="1">#REF!</definedName>
    <definedName name="__ES84__EW84_0.">#REF!</definedName>
    <definedName name="__GOTO_EP84__AV" localSheetId="1">#REF!</definedName>
    <definedName name="__GOTO_EP84__AV">#REF!</definedName>
    <definedName name="__SCH6" localSheetId="1">'[2]04REL'!#REF!</definedName>
    <definedName name="__SCH6">'[2]04REL'!#REF!</definedName>
    <definedName name="__SUM_CS57..CS6" localSheetId="1">#REF!</definedName>
    <definedName name="__SUM_CS57..CS6">#REF!</definedName>
    <definedName name="__SUM_CS65..CS7" localSheetId="1">#REF!</definedName>
    <definedName name="__SUM_CS65..CS7">#REF!</definedName>
    <definedName name="__SUM_FQ20..FQ2" localSheetId="1">#REF!</definedName>
    <definedName name="__SUM_FQ20..FQ2">#REF!</definedName>
    <definedName name="__SUM_FQ28..FQ3" localSheetId="1">#REF!</definedName>
    <definedName name="__SUM_FQ28..FQ3">#REF!</definedName>
    <definedName name="__VAL3">'[7]x-rate'!$A$2:$B$11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 localSheetId="1">#REF!</definedName>
    <definedName name="__XL__ENTER_UNIT">#REF!</definedName>
    <definedName name="__xlfn.BAHTTEXT" hidden="1">#NAME?</definedName>
    <definedName name="_1___123Graph_AI_II_PLF" localSheetId="1" hidden="1">[8]CE!#REF!</definedName>
    <definedName name="_1___123Graph_AI_II_PLF" hidden="1">[8]CE!#REF!</definedName>
    <definedName name="_12__123Graph_BI_II_PLF" localSheetId="1" hidden="1">#REF!</definedName>
    <definedName name="_12__123Graph_BI_II_PLF" hidden="1">#REF!</definedName>
    <definedName name="_123Graph_B" localSheetId="1" hidden="1">[3]CE!#REF!</definedName>
    <definedName name="_123Graph_B" hidden="1">[3]CE!#REF!</definedName>
    <definedName name="_18__123Graph_CI_II_PLF" localSheetId="1" hidden="1">#REF!</definedName>
    <definedName name="_18__123Graph_CI_II_PLF" hidden="1">#REF!</definedName>
    <definedName name="_2___123Graph_BI_II_PLF" localSheetId="1" hidden="1">[8]CE!#REF!</definedName>
    <definedName name="_2___123Graph_BI_II_PLF" hidden="1">[8]CE!#REF!</definedName>
    <definedName name="_24__123Graph_XI_II_PLF" localSheetId="1" hidden="1">#REF!</definedName>
    <definedName name="_24__123Graph_XI_II_PLF" hidden="1">#REF!</definedName>
    <definedName name="_3___123Graph_CI_II_PLF" localSheetId="1" hidden="1">[8]CE!#REF!</definedName>
    <definedName name="_3___123Graph_CI_II_PLF" hidden="1">[8]CE!#REF!</definedName>
    <definedName name="_4___123Graph_XI_II_PLF" localSheetId="1" hidden="1">[8]CE!#REF!</definedName>
    <definedName name="_4___123Graph_XI_II_PLF" hidden="1">[8]CE!#REF!</definedName>
    <definedName name="_5" localSheetId="1">#REF!</definedName>
    <definedName name="_5">#REF!</definedName>
    <definedName name="_5__123Graph_AI_II_PLF" localSheetId="1" hidden="1">[9]CE!#REF!</definedName>
    <definedName name="_5__123Graph_AI_II_PLF" hidden="1">[9]CE!#REF!</definedName>
    <definedName name="_6" localSheetId="1">#REF!</definedName>
    <definedName name="_6">#REF!</definedName>
    <definedName name="_6__123Graph_AI_II_PLF" localSheetId="1" hidden="1">#REF!</definedName>
    <definedName name="_6__123Graph_AI_II_PLF" hidden="1">#REF!</definedName>
    <definedName name="_6__123Graph_BI_II_PLF" localSheetId="1" hidden="1">[9]CE!#REF!</definedName>
    <definedName name="_6__123Graph_BI_II_PLF" hidden="1">[9]CE!#REF!</definedName>
    <definedName name="_7__123Graph_CI_II_PLF" localSheetId="1" hidden="1">[9]CE!#REF!</definedName>
    <definedName name="_7__123Graph_CI_II_PLF" hidden="1">[9]CE!#REF!</definedName>
    <definedName name="_8__123Graph_XI_II_PLF" localSheetId="1" hidden="1">[9]CE!#REF!</definedName>
    <definedName name="_8__123Graph_XI_II_PLF" hidden="1">[9]CE!#REF!</definedName>
    <definedName name="_Cur3">'[6]x-rate'!$A$2:$B$10</definedName>
    <definedName name="_D___GOTO_GK112" localSheetId="1">#REF!</definedName>
    <definedName name="_D___GOTO_GK112">#REF!</definedName>
    <definedName name="_D___GOTO_GK56_" localSheetId="1">#REF!</definedName>
    <definedName name="_D___GOTO_GK56_">#REF!</definedName>
    <definedName name="_D__D___L___GOT" localSheetId="1">#REF!</definedName>
    <definedName name="_D__D___L___GOT">#REF!</definedName>
    <definedName name="_D__D__D___D__D" localSheetId="1">#REF!</definedName>
    <definedName name="_D__D__D___D__D">#REF!</definedName>
    <definedName name="_D_19__U_19_" localSheetId="1">#REF!</definedName>
    <definedName name="_D_19__U_19_">#REF!</definedName>
    <definedName name="_DOWN_9__RIGHT_" localSheetId="1">#REF!</definedName>
    <definedName name="_DOWN_9__RIGHT_">#REF!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FROM__R__R__08" localSheetId="1">#REF!</definedName>
    <definedName name="_FROM__R__R__08">#REF!</definedName>
    <definedName name="_FROM__R__R__16" localSheetId="1">#REF!</definedName>
    <definedName name="_FROM__R__R__16">#REF!</definedName>
    <definedName name="_GENERATION__R_" localSheetId="1">#REF!</definedName>
    <definedName name="_GENERATION__R_">#REF!</definedName>
    <definedName name="_GOTO_BT49__R__" localSheetId="1">#REF!</definedName>
    <definedName name="_GOTO_BT49__R__">#REF!</definedName>
    <definedName name="_GOTO_CF11__?__" localSheetId="1">#REF!</definedName>
    <definedName name="_GOTO_CF11__?__">#REF!</definedName>
    <definedName name="_GOTO_EO75__WEK" localSheetId="1">#REF!</definedName>
    <definedName name="_GOTO_EO75__WEK">#REF!</definedName>
    <definedName name="_GOTO_EP82__PEA" localSheetId="1">#REF!</definedName>
    <definedName name="_GOTO_EP82__PEA">#REF!</definedName>
    <definedName name="_GOTO_EP86__PER" localSheetId="1">#REF!</definedName>
    <definedName name="_GOTO_EP86__PER">#REF!</definedName>
    <definedName name="_GOTO_FO112__RV" localSheetId="1">#REF!</definedName>
    <definedName name="_GOTO_FO112__RV">#REF!</definedName>
    <definedName name="_GOTO_FO56__RV_" localSheetId="1">#REF!</definedName>
    <definedName name="_GOTO_FO56__RV_">#REF!</definedName>
    <definedName name="_h" localSheetId="1">#REF!</definedName>
    <definedName name="_h">#REF!</definedName>
    <definedName name="_HOME__GOTO_M14" localSheetId="1">#REF!</definedName>
    <definedName name="_HOME__GOTO_M14">#REF!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localSheetId="1" hidden="1">'[4]01.11.2004'!#REF!</definedName>
    <definedName name="_Parse_In" hidden="1">'[4]01.11.2004'!#REF!</definedName>
    <definedName name="_PCC1" localSheetId="1">#REF!</definedName>
    <definedName name="_PCC1">#REF!</definedName>
    <definedName name="_PCC2" localSheetId="1">#REF!</definedName>
    <definedName name="_PCC2">#REF!</definedName>
    <definedName name="_PKS1" localSheetId="1">#REF!</definedName>
    <definedName name="_PKS1">#REF!</definedName>
    <definedName name="_PKS2" localSheetId="1">#REF!</definedName>
    <definedName name="_PKS2">#REF!</definedName>
    <definedName name="_PKS3" localSheetId="1">#REF!</definedName>
    <definedName name="_PKS3">#REF!</definedName>
    <definedName name="_PKS4" localSheetId="1">#REF!</definedName>
    <definedName name="_PKS4">#REF!</definedName>
    <definedName name="_PLF__R__R___ES" localSheetId="1">#REF!</definedName>
    <definedName name="_PLF__R__R___ES">#REF!</definedName>
    <definedName name="_rcd" localSheetId="1" hidden="1">[10]CE!#REF!</definedName>
    <definedName name="_rcd" hidden="1">[10]CE!#REF!</definedName>
    <definedName name="_Regression_Int" hidden="1">1</definedName>
    <definedName name="_RV_DOWN_6__LEF" localSheetId="1">#REF!</definedName>
    <definedName name="_RV_DOWN_6__LEF">#REF!</definedName>
    <definedName name="_SCH6" localSheetId="1">'[11]04REL'!#REF!</definedName>
    <definedName name="_SCH6">'[11]04REL'!#REF!</definedName>
    <definedName name="_Sort" localSheetId="1" hidden="1">#REF!</definedName>
    <definedName name="_Sort" hidden="1">#REF!</definedName>
    <definedName name="_SUM_DI14..DI21" localSheetId="1">#REF!</definedName>
    <definedName name="_SUM_DI14..DI21">#REF!</definedName>
    <definedName name="_SUM_DI22..DI29" localSheetId="1">#REF!</definedName>
    <definedName name="_SUM_DI22..DI29">#REF!</definedName>
    <definedName name="_Table1_Out" localSheetId="1" hidden="1">'[4]01.11.2004'!#REF!</definedName>
    <definedName name="_Table1_Out" hidden="1">'[4]01.11.2004'!#REF!</definedName>
    <definedName name="_U__END__U__D__" localSheetId="1">#REF!</definedName>
    <definedName name="_U__END__U__D__">#REF!</definedName>
    <definedName name="_U__U__END__U__" localSheetId="1">#REF!</definedName>
    <definedName name="_U__U__END__U__">#REF!</definedName>
    <definedName name="_U__U__U__U__U_" localSheetId="1">#REF!</definedName>
    <definedName name="_U__U__U__U__U_">#REF!</definedName>
    <definedName name="_VAL3">'[7]x-rate'!$A$2:$B$11</definedName>
    <definedName name="_WGPD_GOTO_CO10" localSheetId="1">#REF!</definedName>
    <definedName name="_WGPD_GOTO_CO10">#REF!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 localSheetId="1">#REF!</definedName>
    <definedName name="_ZP1">#REF!</definedName>
    <definedName name="_ZP2" localSheetId="1">#REF!</definedName>
    <definedName name="_ZP2">#REF!</definedName>
    <definedName name="_ZP3" localSheetId="1">#REF!</definedName>
    <definedName name="_ZP3">#REF!</definedName>
    <definedName name="_ZP4" localSheetId="1">#REF!</definedName>
    <definedName name="_ZP4">#REF!</definedName>
    <definedName name="A" localSheetId="1">#REF!</definedName>
    <definedName name="A">#REF!</definedName>
    <definedName name="AC">[12]Details!$D$187</definedName>
    <definedName name="Access_Button" hidden="1">"PJTFINAL_F02F11_List"</definedName>
    <definedName name="AccessDatabase" hidden="1">"C:\jhp2\JHP\AES\PJTFINAL.mdb"</definedName>
    <definedName name="adfad">'[13]Instruction Sheet'!$E$35</definedName>
    <definedName name="ADL.63">[14]Addl.40!$A$38:$I$284</definedName>
    <definedName name="ADTL">[15]BS!$A$1</definedName>
    <definedName name="anand">[16]Sheet3!$D$7</definedName>
    <definedName name="anx">'[17]Clause 9'!$A$1</definedName>
    <definedName name="aps">'[18]a-4'!$E$38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localSheetId="1" hidden="1">[19]CE!#REF!</definedName>
    <definedName name="ASD" hidden="1">[19]CE!#REF!</definedName>
    <definedName name="ASDASD123" localSheetId="1" hidden="1">[19]CE!#REF!</definedName>
    <definedName name="ASDASD123" hidden="1">[19]CE!#REF!</definedName>
    <definedName name="asdf" localSheetId="1">'[20]04REL'!#REF!</definedName>
    <definedName name="asdf">'[20]04REL'!#REF!</definedName>
    <definedName name="ASSESSMENT_YEAR____1998___99">"tds"</definedName>
    <definedName name="asset">[21]Title!$C$10</definedName>
    <definedName name="asset1">[22]Sheet2!$A$2:$AH$1408</definedName>
    <definedName name="AsstYr">[23]Masters!$C$34</definedName>
    <definedName name="AuBhu0910">[24]Assumption_PwC!$D$7</definedName>
    <definedName name="AuBhu1011">[24]Assumption_PwC!$E$7</definedName>
    <definedName name="AuCha0910">[24]Assumption_PwC!$D$8</definedName>
    <definedName name="AV" localSheetId="1">#REF!</definedName>
    <definedName name="AV">#REF!</definedName>
    <definedName name="ay">'[17]Clause 9'!$A$4</definedName>
    <definedName name="B" localSheetId="1">#REF!</definedName>
    <definedName name="B">#REF!</definedName>
    <definedName name="B5210MW" localSheetId="1">#REF!</definedName>
    <definedName name="B5210MW">#REF!</definedName>
    <definedName name="bb">[25]Variables!$B$4</definedName>
    <definedName name="BEx1XOKSCH78XQ00HOGFX0N9SLC7" hidden="1">[26]Table!$I$10:$J$10</definedName>
    <definedName name="BEx3NTRMB84K05E46MCYRB8QQT83" hidden="1">[26]Table!$I$8:$J$8</definedName>
    <definedName name="BEx3OKL6MQZ2Z7V64B8XBNQ35ZWK" hidden="1">[26]Graph!$F$10:$G$10</definedName>
    <definedName name="BEx5F6V5LEI66Q6Y30F8WKLZFUSK" hidden="1">[26]Table!$F$11:$G$11</definedName>
    <definedName name="BEx7BVRRP386BTN6RK71NTH0RGJV" hidden="1">[26]Table!$F$9:$G$9</definedName>
    <definedName name="BEx7F8UO9IZN4BT6DVP7G692YK2M" hidden="1">[26]Table!$F$15:$AD$54</definedName>
    <definedName name="BEx95TH7X8DDKZ4IM9M8FNR4Z4BT" hidden="1">[26]Graph!$F$11:$G$11</definedName>
    <definedName name="BEx96H03FSI9F2VGN1Q7TPFWHHSV" hidden="1">[26]Table!$I$6:$J$6</definedName>
    <definedName name="BEx97F651DTPEIXNL9PU1DDPQJ3J" hidden="1">[26]Table!$J$2:$K$2</definedName>
    <definedName name="BExB7Y8L9DM8DN9P8OSBA1IJDZND" hidden="1">[26]Table!$F$10:$G$10</definedName>
    <definedName name="BExBAUZD05VYQHAZRRRU1U95MFC2" hidden="1">[26]Graph!$I$10:$J$10</definedName>
    <definedName name="BExCVRIIBOGYLXPN6CSPOE4UDMFA" hidden="1">[26]Graph!$I$8:$J$8</definedName>
    <definedName name="BExET7ZSDYQ0C5WX1FP1ZA4HZMZI" hidden="1">[26]Graph!$F$7:$G$7</definedName>
    <definedName name="BExGU8W4X1J4UP329AB4G708DE5V" hidden="1">[26]Graph!$I$6:$J$6</definedName>
    <definedName name="BExH0IKFD2XZ2IUBJMAUE9E64HPN" hidden="1">[26]Table!$I$11:$J$11</definedName>
    <definedName name="BExINXLVVQ29UXQYVRLYNF88CV1Q" hidden="1">[26]Graph!$I$9:$J$9</definedName>
    <definedName name="BExIOQJ15X871R5JB8TQK2Z5HAIE" hidden="1">[26]Table!$I$9:$J$9</definedName>
    <definedName name="BExMK8GNVLQNRGKY522KFHNRBWHH" hidden="1">[26]Graph!$F$9:$G$9</definedName>
    <definedName name="BExOKO34TA9XYUZZCXN78ABZR4X3" hidden="1">[26]Graph!$I$11:$J$11</definedName>
    <definedName name="BExQ7NUC0NYZM41F4MA8OXQZY3B3" hidden="1">[26]Table!$F$8:$G$8</definedName>
    <definedName name="BExTW06U9LH6ONWWJG2JT2IE7FHL" hidden="1">[26]Graph!$C$15:$D$24</definedName>
    <definedName name="BExU3RIAP478GJ8A7T5UZ359QZ07" hidden="1">[26]Graph!$F$6:$G$6</definedName>
    <definedName name="BExUD90JKWQMHVOZT5ZCEIHU9AOT" hidden="1">[26]Table!$F$6:$G$6</definedName>
    <definedName name="BExW1QV7KYMNIHVF5MC7H059DW4K" hidden="1">[26]Table!$C$15:$D$24</definedName>
    <definedName name="BExXSSA382M6V21QBI1MUU12UIRU" hidden="1">[26]Graph!$I$7:$J$7</definedName>
    <definedName name="BExXY0XT6GJE3MTRO04N33LOBYO1" hidden="1">[26]Table!$F$7:$G$7</definedName>
    <definedName name="BExY17FABGPJJ2J9XI5X53R8O7JR" hidden="1">[26]Graph!$F$8:$G$8</definedName>
    <definedName name="BExY17KKZ7QY5ESCFC2U053SPI6J" hidden="1">[26]Table!$E$1:$E$1</definedName>
    <definedName name="BExY51FNC1LPQCN87SH9EXI7ZTSQ" hidden="1">[26]Table!$G$2:$H$2</definedName>
    <definedName name="BG_Del" hidden="1">15</definedName>
    <definedName name="BG_Ins" hidden="1">4</definedName>
    <definedName name="BG_Mod" hidden="1">6</definedName>
    <definedName name="BhuResLife">[27]Assumptions!$B$35</definedName>
    <definedName name="Bhus45ResLife16">'[28]Inputs &amp; Assumptions'!$D$14</definedName>
    <definedName name="Bhusawal3BL17">'[29]Balance Life'!$N$45</definedName>
    <definedName name="BhusResLife16">'[28]Inputs &amp; Assumptions'!$B$3</definedName>
    <definedName name="BhusResLife17">'[28]Inputs &amp; Assumptions'!$G$16</definedName>
    <definedName name="BSDateSF">[23]Masters!$C$28</definedName>
    <definedName name="Bsl3Reslife18">[30]Sheet1!$O$45</definedName>
    <definedName name="C_Data_1" localSheetId="1">'[31]2000-01'!#REF!</definedName>
    <definedName name="C_Data_1">'[31]2000-01'!#REF!</definedName>
    <definedName name="C_Data_2" localSheetId="1">'[31]2000-01'!#REF!</definedName>
    <definedName name="C_Data_2">'[31]2000-01'!#REF!</definedName>
    <definedName name="CASH">'[32]Balance Sheet'!$J$62</definedName>
    <definedName name="ChanResLife16">'[28]Inputs &amp; Assumptions'!$B$4</definedName>
    <definedName name="ChaResLife">[27]Assumptions!$B$36</definedName>
    <definedName name="ChartingArea">'[33]PL6-Revenue Bridge'!$A$6:$A$21,'[33]PL6-Revenue Bridge'!$E$6:$K$21</definedName>
    <definedName name="checkarea">[34]Settings!$E$1:$E$65536</definedName>
    <definedName name="CM10_C_RIGHT___" localSheetId="1">#REF!</definedName>
    <definedName name="CM10_C_RIGHT___">#REF!</definedName>
    <definedName name="cmb_Per10080G.StateCode">'[35]80G'!$B$84:$B$119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'[17]Clause 9'!$A$2</definedName>
    <definedName name="CoAdd">[23]Masters!$C$4</definedName>
    <definedName name="CoName">[23]Masters!$C$3</definedName>
    <definedName name="conf_balamended" hidden="1">{#N/A,#N/A,FALSE,"PMTABB";#N/A,#N/A,FALSE,"PMTABB"}</definedName>
    <definedName name="CoStatus">[23]Masters!$C$7</definedName>
    <definedName name="curra">[36]Title!$G$11</definedName>
    <definedName name="CURRAPPLI">[34]Settings!$E$9</definedName>
    <definedName name="Currency">'[6]x-rate'!$A$2:$B$10</definedName>
    <definedName name="CV" localSheetId="1">#REF!</definedName>
    <definedName name="CV">#REF!</definedName>
    <definedName name="cwedkwqnb" localSheetId="1">#REF!</definedName>
    <definedName name="cwedkwqnb">#REF!</definedName>
    <definedName name="CY">[37]NP!$K$1</definedName>
    <definedName name="D" localSheetId="1">#REF!</definedName>
    <definedName name="D">#REF!</definedName>
    <definedName name="_xlnm.Database" localSheetId="1">#REF!</definedName>
    <definedName name="_xlnm.Database">#REF!</definedName>
    <definedName name="Date">[15]BS!$C$1</definedName>
    <definedName name="dd">'[38]Main Bs'!$M$3</definedName>
    <definedName name="dds" localSheetId="1">#REF!</definedName>
    <definedName name="dds">#REF!</definedName>
    <definedName name="Debt_Pct">[39]Assumptions!$B$13</definedName>
    <definedName name="dec01SchV">[40]sep01!$A$1:$L$51</definedName>
    <definedName name="DEDUCTION">[41]deduction!$B$1:$I$87</definedName>
    <definedName name="Depreciation" hidden="1">{"'Detail Summary'!$A$1:$F$83"}</definedName>
    <definedName name="dfd" localSheetId="1">#REF!</definedName>
    <definedName name="dfd">#REF!</definedName>
    <definedName name="DLYREVIEW" localSheetId="1">#REF!</definedName>
    <definedName name="DLYREVIEW">#REF!</definedName>
    <definedName name="dpc">'[42]dpc cost'!$D$1</definedName>
    <definedName name="ds" localSheetId="1">#REF!</definedName>
    <definedName name="ds">#REF!</definedName>
    <definedName name="dsf" localSheetId="1">#REF!</definedName>
    <definedName name="dsf">#REF!</definedName>
    <definedName name="e" hidden="1">{"'Detail Summary'!$A$1:$F$83"}</definedName>
    <definedName name="E_315MVA_Addl_Page1" localSheetId="1">#REF!</definedName>
    <definedName name="E_315MVA_Addl_Page1">#REF!</definedName>
    <definedName name="E_315MVA_Addl_Page2" localSheetId="1">#REF!</definedName>
    <definedName name="E_315MVA_Addl_Page2">#REF!</definedName>
    <definedName name="Erai_level">[43]Level_qty!$B$8:$C$528</definedName>
    <definedName name="Esc_AGExp">[44]Assumptions!$B$4</definedName>
    <definedName name="Esc_Coal">[39]Assumptions!$B$6</definedName>
    <definedName name="Esc_DomGas">[39]Assumptions!$B$8</definedName>
    <definedName name="Esc_EmpExp">[39]Assumptions!$B$3</definedName>
    <definedName name="Esc_LNGas">[39]Assumptions!$B$9</definedName>
    <definedName name="Esc_Oil">[39]Assumptions!$B$7</definedName>
    <definedName name="Esc_OtherIncome">[39]Assumptions!$B$14</definedName>
    <definedName name="Esc_OtherVarCharge">[39]Assumptions!$B$10</definedName>
    <definedName name="Esc_RMExp">[44]Assumptions!$B$5</definedName>
    <definedName name="EscAGExp" localSheetId="1">#REF!</definedName>
    <definedName name="EscAGExp">#REF!</definedName>
    <definedName name="EscCoal" localSheetId="1">#REF!</definedName>
    <definedName name="EscCoal">#REF!</definedName>
    <definedName name="EscDomGas" localSheetId="1">#REF!</definedName>
    <definedName name="EscDomGas">#REF!</definedName>
    <definedName name="EscEmpExp" localSheetId="1">#REF!</definedName>
    <definedName name="EscEmpExp">#REF!</definedName>
    <definedName name="EscLNGas" localSheetId="1">#REF!</definedName>
    <definedName name="EscLNGas">#REF!</definedName>
    <definedName name="EscOil" localSheetId="1">#REF!</definedName>
    <definedName name="EscOil">#REF!</definedName>
    <definedName name="EscOM" localSheetId="1">#REF!</definedName>
    <definedName name="EscOM">#REF!</definedName>
    <definedName name="EscOM10" localSheetId="1">#REF!</definedName>
    <definedName name="EscOM10">#REF!</definedName>
    <definedName name="EscOM11" localSheetId="1">#REF!</definedName>
    <definedName name="EscOM11">#REF!</definedName>
    <definedName name="EscOM12" localSheetId="1">#REF!</definedName>
    <definedName name="EscOM12">#REF!</definedName>
    <definedName name="EscOM13" localSheetId="1">#REF!</definedName>
    <definedName name="EscOM13">#REF!</definedName>
    <definedName name="EscOMMYT" localSheetId="1">#REF!</definedName>
    <definedName name="EscOMMYT">#REF!</definedName>
    <definedName name="EscOMMYTMERC" localSheetId="1">#REF!</definedName>
    <definedName name="EscOMMYTMERC">#REF!</definedName>
    <definedName name="EscOtherIncome" localSheetId="1">#REF!</definedName>
    <definedName name="EscOtherIncome">#REF!</definedName>
    <definedName name="EscOtherVarCharge" localSheetId="1">#REF!</definedName>
    <definedName name="EscOtherVarCharge">#REF!</definedName>
    <definedName name="EscRMExp" localSheetId="1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hidden="1">{"'Sheet1'!$A$4386:$N$4591"}</definedName>
    <definedName name="f">'[45]Inputs &amp; Assumptions'!$D$14</definedName>
    <definedName name="FAX" localSheetId="1">#REF!</definedName>
    <definedName name="FAX">#REF!</definedName>
    <definedName name="fdfd">'[46]Balance Life'!$N$52</definedName>
    <definedName name="ff" localSheetId="1">#REF!</definedName>
    <definedName name="ff">#REF!</definedName>
    <definedName name="FinCharge">[39]Assumptions!$B$25</definedName>
    <definedName name="FIXEDASSETS">[47]Cons!$B$2:$L$33</definedName>
    <definedName name="FPY">[37]NP!$L$2</definedName>
    <definedName name="fsffg" localSheetId="1">#REF!</definedName>
    <definedName name="fsffg">#REF!</definedName>
    <definedName name="Fuel_Exp_CY" localSheetId="1">#REF!</definedName>
    <definedName name="Fuel_Exp_CY">#REF!</definedName>
    <definedName name="Fuel_Exp_EY" localSheetId="1">#REF!</definedName>
    <definedName name="Fuel_Exp_EY">#REF!</definedName>
    <definedName name="Fuel_Exp_PY" localSheetId="1">#REF!</definedName>
    <definedName name="Fuel_Exp_PY">#REF!</definedName>
    <definedName name="Function">[48]Instruction!$C$14</definedName>
    <definedName name="FY">[37]NP!$K$2</definedName>
    <definedName name="gdfgg" localSheetId="1">#REF!</definedName>
    <definedName name="gdfgg">#REF!</definedName>
    <definedName name="geg" localSheetId="1">#REF!</definedName>
    <definedName name="geg">#REF!</definedName>
    <definedName name="gk0901int" hidden="1">{#N/A,#N/A,FALSE,"PMTABB";#N/A,#N/A,FALSE,"PMTABB"}</definedName>
    <definedName name="GR" localSheetId="1">#REF!</definedName>
    <definedName name="GR">#REF!</definedName>
    <definedName name="hghg" localSheetId="1">#REF!</definedName>
    <definedName name="hghg">#REF!</definedName>
    <definedName name="hh" hidden="1">{"'Detail Summary'!$A$1:$F$83"}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[27]Assumptions!$B$44</definedName>
    <definedName name="HydroResLife16">'[28]Inputs &amp; Assumptions'!$D$12</definedName>
    <definedName name="ICRP">'[49]16.IC-RP list'!$C$6:$C$524</definedName>
    <definedName name="icrplist">'[50]IC-RP list'!$C$4:$C$500</definedName>
    <definedName name="Inflationfactor">'[28]Inputs &amp; Assumptions'!$P$47</definedName>
    <definedName name="Insurance_money_received">SUM('[51]Interest 30-11-01 not PA 7%'!$E$151:$E$152)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[27]Assumptions!$B$1</definedName>
    <definedName name="Interest_rate_for_working_capital___FY15">[27]Assumptions!$B$2</definedName>
    <definedName name="Interest_rate_for_working_capital___FY16">[27]Assumptions!$B$2</definedName>
    <definedName name="Interest_rate_for_working_capital___FY17">[27]Assumptions!$B$25</definedName>
    <definedName name="Interest_rate_for_working_capital___FY18">[27]Assumptions!$B$26</definedName>
    <definedName name="Interest_rate_for_working_capital___FY19">[27]Assumptions!$B$27</definedName>
    <definedName name="Interest_rate_for_working_capital___FY20">[27]Assumptions!$B$28</definedName>
    <definedName name="InterestrateforworkingcapitalFY15" localSheetId="1">#REF!</definedName>
    <definedName name="InterestrateforworkingcapitalFY15">#REF!</definedName>
    <definedName name="IntRate_11">[39]Assumptions!$B$11</definedName>
    <definedName name="IntRate_12">[39]Assumptions!$B$12</definedName>
    <definedName name="IntRate_WC">[24]Assumptions!$B$16</definedName>
    <definedName name="IntRate_WC10">[39]Assumptions!$B$16</definedName>
    <definedName name="IntRate_WC11">[39]Assumptions!$B$17</definedName>
    <definedName name="IntRate_WC12">[39]Assumptions!$B$18</definedName>
    <definedName name="IntRate12" localSheetId="1">#REF!</definedName>
    <definedName name="IntRate12">#REF!</definedName>
    <definedName name="IntRate13" localSheetId="1">#REF!</definedName>
    <definedName name="IntRate13">#REF!</definedName>
    <definedName name="IntRate14" localSheetId="1">#REF!</definedName>
    <definedName name="IntRate14">#REF!</definedName>
    <definedName name="IntRate15" localSheetId="1">#REF!</definedName>
    <definedName name="IntRate15">#REF!</definedName>
    <definedName name="IntRateWC11">[52]Assumptions!$B$3</definedName>
    <definedName name="IntRateWC12" localSheetId="1">#REF!</definedName>
    <definedName name="IntRateWC12">#REF!</definedName>
    <definedName name="IntRateWC13" localSheetId="1">#REF!</definedName>
    <definedName name="IntRateWC13">#REF!</definedName>
    <definedName name="IntRateWC14" localSheetId="1">#REF!</definedName>
    <definedName name="IntRateWC14">#REF!</definedName>
    <definedName name="IntRateWC15" localSheetId="1">#REF!</definedName>
    <definedName name="IntRateWC15">#REF!</definedName>
    <definedName name="IntRateWC17" localSheetId="1">#REF!</definedName>
    <definedName name="IntRateWC17">#REF!</definedName>
    <definedName name="IntRateWC18" localSheetId="1">#REF!</definedName>
    <definedName name="IntRateWC18">#REF!</definedName>
    <definedName name="IntRateWC19" localSheetId="1">#REF!</definedName>
    <definedName name="IntRateWC19">#REF!</definedName>
    <definedName name="IntRateWC20" localSheetId="1">#REF!</definedName>
    <definedName name="IntRateWC20">#REF!</definedName>
    <definedName name="Intt_Charge_cY" localSheetId="1">#REF!,#REF!</definedName>
    <definedName name="Intt_Charge_cY">#REF!,#REF!</definedName>
    <definedName name="Intt_Charge_cy_1">'[53]A 3.7'!$H$35,'[53]A 3.7'!$H$44</definedName>
    <definedName name="Intt_Charge_eY" localSheetId="1">#REF!,#REF!</definedName>
    <definedName name="Intt_Charge_eY">#REF!,#REF!</definedName>
    <definedName name="Intt_Charge_ey_1">'[53]A 3.7'!$I$35,'[53]A 3.7'!$I$44</definedName>
    <definedName name="Intt_Charge_PY" localSheetId="1">#REF!,#REF!</definedName>
    <definedName name="Intt_Charge_PY">#REF!,#REF!</definedName>
    <definedName name="Intt_Charge_py_1">'[53]A 3.7'!$G$35,'[53]A 3.7'!$G$44</definedName>
    <definedName name="INVEST">#N/A</definedName>
    <definedName name="iowc16">'[28]Inputs &amp; Assumptions'!$M$40</definedName>
    <definedName name="iowc17onwards">'[28]Inputs &amp; Assumptions'!$M$41</definedName>
    <definedName name="Iowc18">'[28]Inputs &amp; Assumptions'!$M$42</definedName>
    <definedName name="Iowc19onwards">'[28]Inputs &amp; Assumptions'!$M$43</definedName>
    <definedName name="IsCircular" localSheetId="1">#REF!</definedName>
    <definedName name="IsCircular">#REF!</definedName>
    <definedName name="ITEM_NO">"stock"</definedName>
    <definedName name="K2000_">#N/A</definedName>
    <definedName name="Kha5ResLife">[27]Assumptions!$B$45</definedName>
    <definedName name="Khap5ResLife16">'[28]Inputs &amp; Assumptions'!$D$13</definedName>
    <definedName name="khaperkheda" localSheetId="1">#REF!</definedName>
    <definedName name="khaperkheda">#REF!</definedName>
    <definedName name="KhapResLife16">'[28]Inputs &amp; Assumptions'!$D$7</definedName>
    <definedName name="KhaResLife">[27]Assumptions!$B$39</definedName>
    <definedName name="KoraResLife16">'[28]Inputs &amp; Assumptions'!$D$8</definedName>
    <definedName name="KoraResLife17">'[28]Inputs &amp; Assumptions'!$G$17</definedName>
    <definedName name="KorResLife">[27]Assumptions!$B$40</definedName>
    <definedName name="L_Adjust">[54]Links!$H$1:$H$65536</definedName>
    <definedName name="L_AJE_Tot">[54]Links!$G$1:$G$65536</definedName>
    <definedName name="L_CY_Beg">[54]Links!$F$1:$F$65536</definedName>
    <definedName name="L_CY_End">[54]Links!$J$1:$J$65536</definedName>
    <definedName name="L_PY_End">[54]Links!$K$1:$K$65536</definedName>
    <definedName name="L_RJE_Tot">[54]Links!$I$1:$I$65536</definedName>
    <definedName name="LAC">'[55]Trial Balance - MARCH 2006'!$I$2</definedName>
    <definedName name="Last_Row">#N/A</definedName>
    <definedName name="Lease_Rent_Received">"income"</definedName>
    <definedName name="List_1">'[56]Long-Term Borrowings'!$K$2:$K$3</definedName>
    <definedName name="LTR_M_NEW" localSheetId="1">#REF!</definedName>
    <definedName name="LTR_M_NEW">#REF!</definedName>
    <definedName name="LTR_MOR" localSheetId="1">#REF!</definedName>
    <definedName name="LTR_MOR">#REF!</definedName>
    <definedName name="m">'[57]3.Grouping - Profit &amp; Loss(mio)'!$C$1</definedName>
    <definedName name="mc">'[58]Clause 9'!$A$4</definedName>
    <definedName name="MethodAcc">[23]Masters!$C$46</definedName>
    <definedName name="MHM">[12]Details!$D$156</definedName>
    <definedName name="MONTH" localSheetId="1">#REF!</definedName>
    <definedName name="MONTH">#REF!</definedName>
    <definedName name="MStVal">[23]Masters!$C$47</definedName>
    <definedName name="name">[59]Params!$B$1</definedName>
    <definedName name="NashResLife16">'[28]Inputs &amp; Assumptions'!$D$9</definedName>
    <definedName name="NasResLife">[27]Assumptions!$B$41</definedName>
    <definedName name="NatureBusiness">[23]Masters!$C$45</definedName>
    <definedName name="nbdvqn" localSheetId="1">#REF!</definedName>
    <definedName name="nbdvqn">#REF!</definedName>
    <definedName name="NBhusResLife">[27]Assumptions!$B$46</definedName>
    <definedName name="new" localSheetId="1" hidden="1">[60]CE!#REF!</definedName>
    <definedName name="new" hidden="1">[60]CE!#REF!</definedName>
    <definedName name="NParliResLife">[27]Assumptions!$B$38</definedName>
    <definedName name="Number_of_Payments">#N/A</definedName>
    <definedName name="O" localSheetId="1">#REF!</definedName>
    <definedName name="O">#REF!</definedName>
    <definedName name="officeq">[41]addition!$A$1:$G$220</definedName>
    <definedName name="Oil_page" localSheetId="1">#REF!</definedName>
    <definedName name="Oil_page">#REF!</definedName>
    <definedName name="oxybel_interest">SUM('[18]a-4'!$E$99:$E$102)</definedName>
    <definedName name="p" localSheetId="1">#REF!</definedName>
    <definedName name="p">#REF!</definedName>
    <definedName name="pacf">'[18]a-4'!$E$77</definedName>
    <definedName name="PAGE1" localSheetId="1">#REF!</definedName>
    <definedName name="PAGE1">#REF!</definedName>
    <definedName name="page10" localSheetId="1">#REF!</definedName>
    <definedName name="page10">#REF!</definedName>
    <definedName name="PAGE10_6" localSheetId="1">#REF!</definedName>
    <definedName name="PAGE10_6">#REF!</definedName>
    <definedName name="PAGE11" localSheetId="1">#REF!</definedName>
    <definedName name="PAGE11">#REF!</definedName>
    <definedName name="PAGE11_6" localSheetId="1">#REF!</definedName>
    <definedName name="PAGE11_6">#REF!</definedName>
    <definedName name="PAGE12" localSheetId="1">#REF!</definedName>
    <definedName name="PAGE12">#REF!</definedName>
    <definedName name="PAGE12_6" localSheetId="1">#REF!</definedName>
    <definedName name="PAGE12_6">#REF!</definedName>
    <definedName name="PAGE13" localSheetId="1">#REF!</definedName>
    <definedName name="PAGE13">#REF!</definedName>
    <definedName name="PAGE14" localSheetId="1">#REF!</definedName>
    <definedName name="PAGE14">#REF!</definedName>
    <definedName name="PAGE15" localSheetId="1">#REF!</definedName>
    <definedName name="PAGE15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19" localSheetId="1">#REF!</definedName>
    <definedName name="PAGE19">#REF!</definedName>
    <definedName name="PAGE2" localSheetId="1">#REF!</definedName>
    <definedName name="PAGE2">#REF!</definedName>
    <definedName name="PAGE2_6" localSheetId="1">#REF!</definedName>
    <definedName name="PAGE2_6">#REF!</definedName>
    <definedName name="PAGE20" localSheetId="1">#REF!</definedName>
    <definedName name="PAGE20">#REF!</definedName>
    <definedName name="PAGE21" localSheetId="1">#REF!</definedName>
    <definedName name="PAGE21">#REF!</definedName>
    <definedName name="PAGE210" localSheetId="1">#REF!</definedName>
    <definedName name="PAGE210">#REF!</definedName>
    <definedName name="PAGE22" localSheetId="1">#REF!</definedName>
    <definedName name="PAGE22">#REF!</definedName>
    <definedName name="PAGE23" localSheetId="1">#REF!</definedName>
    <definedName name="PAGE23">#REF!</definedName>
    <definedName name="PAGE24" localSheetId="1">#REF!</definedName>
    <definedName name="PAGE24">#REF!</definedName>
    <definedName name="PAGE25" localSheetId="1">#REF!</definedName>
    <definedName name="PAGE25">#REF!</definedName>
    <definedName name="PAGE26" localSheetId="1">#REF!</definedName>
    <definedName name="PAGE26">#REF!</definedName>
    <definedName name="PAGE27" localSheetId="1">#REF!</definedName>
    <definedName name="PAGE27">#REF!</definedName>
    <definedName name="PAGE28" localSheetId="1">#REF!</definedName>
    <definedName name="PAGE28">#REF!</definedName>
    <definedName name="PAGE29" localSheetId="1">#REF!</definedName>
    <definedName name="PAGE29">#REF!</definedName>
    <definedName name="PAGE3" localSheetId="1">#REF!</definedName>
    <definedName name="PAGE3">#REF!</definedName>
    <definedName name="PAGE3_6" localSheetId="1">#REF!</definedName>
    <definedName name="PAGE3_6">#REF!</definedName>
    <definedName name="PAGE30" localSheetId="1">#REF!</definedName>
    <definedName name="PAGE30">#REF!</definedName>
    <definedName name="PAGE31" localSheetId="1">#REF!</definedName>
    <definedName name="PAGE31">#REF!</definedName>
    <definedName name="page34" localSheetId="1">#REF!</definedName>
    <definedName name="page34">#REF!</definedName>
    <definedName name="Page35" localSheetId="1">#REF!</definedName>
    <definedName name="Page35">#REF!</definedName>
    <definedName name="PAGE4" localSheetId="1">#REF!</definedName>
    <definedName name="PAGE4">#REF!</definedName>
    <definedName name="PAGE4_6" localSheetId="1">#REF!</definedName>
    <definedName name="PAGE4_6">#REF!</definedName>
    <definedName name="PAGE5" localSheetId="1">#REF!</definedName>
    <definedName name="PAGE5">#REF!</definedName>
    <definedName name="PAGE5_6" localSheetId="1">#REF!</definedName>
    <definedName name="PAGE5_6">#REF!</definedName>
    <definedName name="page50" localSheetId="1">#REF!</definedName>
    <definedName name="page50">#REF!</definedName>
    <definedName name="page51" localSheetId="1">#REF!</definedName>
    <definedName name="page51">#REF!</definedName>
    <definedName name="page52" localSheetId="1">#REF!</definedName>
    <definedName name="page52">#REF!</definedName>
    <definedName name="PAGE6" localSheetId="1">#REF!</definedName>
    <definedName name="PAGE6">#REF!</definedName>
    <definedName name="PAGE6_6" localSheetId="1">#REF!</definedName>
    <definedName name="PAGE6_6">#REF!</definedName>
    <definedName name="PAGE7" localSheetId="1">#REF!</definedName>
    <definedName name="PAGE7">#REF!</definedName>
    <definedName name="PAGE7_6" localSheetId="1">#REF!</definedName>
    <definedName name="PAGE7_6">#REF!</definedName>
    <definedName name="PAGE8" localSheetId="1">#REF!</definedName>
    <definedName name="PAGE8">#REF!</definedName>
    <definedName name="PAGE8_6U1A" localSheetId="1">#REF!</definedName>
    <definedName name="PAGE8_6U1A">#REF!</definedName>
    <definedName name="PAGE8_6U1B" localSheetId="1">#REF!</definedName>
    <definedName name="PAGE8_6U1B">#REF!</definedName>
    <definedName name="PAGE8_6U2A" localSheetId="1">#REF!</definedName>
    <definedName name="PAGE8_6U2A">#REF!</definedName>
    <definedName name="PAGE8_6U2B" localSheetId="1">#REF!</definedName>
    <definedName name="PAGE8_6U2B">#REF!</definedName>
    <definedName name="PAGE8_6U3A" localSheetId="1">#REF!</definedName>
    <definedName name="PAGE8_6U3A">#REF!</definedName>
    <definedName name="PAGE8_6U3B" localSheetId="1">#REF!</definedName>
    <definedName name="PAGE8_6U3B">#REF!</definedName>
    <definedName name="PAGE9" localSheetId="1">#REF!</definedName>
    <definedName name="PAGE9">#REF!</definedName>
    <definedName name="PAGE9_6" localSheetId="1">#REF!</definedName>
    <definedName name="PAGE9_6">#REF!</definedName>
    <definedName name="paidadams">SUM('[61]pa-mtly'!$O$8:$S$8)</definedName>
    <definedName name="paidchemineer">SUM('[61]pa-mtly'!$O$17:$S$17)</definedName>
    <definedName name="paidcopes">SUM('[61]pa-mtly'!$O$18:$S$18)</definedName>
    <definedName name="paiddba">SUM('[61]pa-mtly'!$O$22:$S$22)</definedName>
    <definedName name="paiddelavan">SUM('[61]pa-mtly'!$O$20:$S$20)</definedName>
    <definedName name="paiddkm51">SUM('[61]pa-mtly'!$O$24:$S$24)</definedName>
    <definedName name="paiddkm52">SUM('[61]pa-mtly'!$O$25:$S$25)</definedName>
    <definedName name="paidemba">SUM('[61]pa-mtly'!$O$30:$S$30)</definedName>
    <definedName name="paidenviro">SUM('[61]pa-mtly'!$O$31:$S$31)</definedName>
    <definedName name="paidflowserve">SUM('[61]pa-mtly'!$O$36:$S$36)</definedName>
    <definedName name="paidfmc">SUM('[61]pa-mtly'!$O$37:$S$37)</definedName>
    <definedName name="paidgeveke149">SUM('[61]pa-mtly'!$O$40:$S$40)</definedName>
    <definedName name="paidgeveke80">SUM('[61]pa-mtly'!$O$39:$S$39)</definedName>
    <definedName name="paidgeveke81">SUM('[61]pa-mtly'!$O$41:$S$41)</definedName>
    <definedName name="paidghhb">SUM('[61]pa-mtly'!$O$42:$S$42)</definedName>
    <definedName name="paidgutor110">SUM('[61]pa-mtly'!$O$46:$S$46)</definedName>
    <definedName name="paidgutor96">SUM('[61]pa-mtly'!$O$45:$S$45)</definedName>
    <definedName name="paidhamw">SUM('[61]pa-mtly'!$O$47:$S$47)</definedName>
    <definedName name="paidheurtey">SUM('[61]pa-mtly'!$O$47:$S$47)</definedName>
    <definedName name="paidhmd">SUM('[61]pa-mtly'!$O$50:$S$50)</definedName>
    <definedName name="paidhydro">SUM('[61]pa-mtly'!$O$54:$S$54)</definedName>
    <definedName name="paidkerp">SUM('[61]pa-mtly'!$O$61:$S$61)</definedName>
    <definedName name="paidkiekens">SUM('[61]pa-mtly'!$O$62:$S$62)</definedName>
    <definedName name="paidklinger">SUM('[61]pa-mtly'!$O$63:$S$63)</definedName>
    <definedName name="paidkoch">SUM('[61]pa-mtly'!$O$64:$S$64)</definedName>
    <definedName name="paidkuervers">SUM('[61]pa-mtly'!$O$72:$S$72)</definedName>
    <definedName name="paidliebert">SUM('[61]pa-mtly'!$O$76:$S$76)</definedName>
    <definedName name="paidliebherr">SUM('[61]pa-mtly'!$O$75:$S$75)</definedName>
    <definedName name="paidmann">SUM('[61]pa-mtly'!$P$80:$S$80)</definedName>
    <definedName name="paidmrm">SUM('[61]pa-mtly'!$O$88:$S$88)</definedName>
    <definedName name="paidnat">SUM('[61]pa-mtly'!$O$89:$S$89)</definedName>
    <definedName name="paidnp">SUM('[61]pa-mtly'!$O$95:$S$95)</definedName>
    <definedName name="paidods">SUM('[61]pa-mtly'!$O$109:$S$109)</definedName>
    <definedName name="paidoxybel951">SUM('[61]pa-mtly'!$O$118:$S$118)</definedName>
    <definedName name="paidoxybel952">SUM('[61]pa-mtly'!$O$119:$S$119)</definedName>
    <definedName name="paidpirelli">SUM('[61]pa-mtly'!$O$126:$S$126)</definedName>
    <definedName name="paidsafex">SUM('[61]pa-mtly'!$O$130:$S$130)</definedName>
    <definedName name="paidschulz">SUM('[61]pa-mtly'!$O$132:$S$132)</definedName>
    <definedName name="paidsirco">SUM('[61]pa-mtly'!$O$140:$S$140)</definedName>
    <definedName name="paidtaprogge">SUM('[61]pa-mtly'!$O$145:$S$145)</definedName>
    <definedName name="paidthermoheat165">SUM('[61]pa-mtly'!$O$148:$S$148)</definedName>
    <definedName name="paidthermoheat175">SUM('[61]pa-mtly'!$O$149:$S$149)</definedName>
    <definedName name="paidyokogawa">SUM('[61]pa-mtly'!$O$161:$S$161)</definedName>
    <definedName name="paidyork">SUM('[61]pa-mtly'!$O$162:$S$162)</definedName>
    <definedName name="ParasBL17">'[62]Balance Life'!$N$52</definedName>
    <definedName name="ParasResLife">[27]Assumptions!$B$42</definedName>
    <definedName name="ParasResLife16">'[28]Inputs &amp; Assumptions'!$D$10</definedName>
    <definedName name="Parli67ResLife16">'[28]Inputs &amp; Assumptions'!$D$6</definedName>
    <definedName name="ParliResLife">[27]Assumptions!$B$37</definedName>
    <definedName name="ParliResLife16">'[28]Inputs &amp; Assumptions'!$D$5</definedName>
    <definedName name="ParliResLife17">'[28]Inputs &amp; Assumptions'!$G$18</definedName>
    <definedName name="PartDesignation">[23]Masters!$C$16</definedName>
    <definedName name="pas">'[18]a-4'!$E$35</definedName>
    <definedName name="Peak1" localSheetId="1">#REF!</definedName>
    <definedName name="Peak1">#REF!</definedName>
    <definedName name="Peak2" localSheetId="1">#REF!</definedName>
    <definedName name="Peak2">#REF!</definedName>
    <definedName name="Peak3" localSheetId="1">#REF!</definedName>
    <definedName name="Peak3">#REF!</definedName>
    <definedName name="Peak4" localSheetId="1">#REF!</definedName>
    <definedName name="Peak4">#REF!</definedName>
    <definedName name="Pop_Ratio" localSheetId="1">#REF!</definedName>
    <definedName name="Pop_Ratio">#REF!</definedName>
    <definedName name="PRF_1" localSheetId="1">#REF!</definedName>
    <definedName name="PRF_1">#REF!</definedName>
    <definedName name="PRF_2_P1" localSheetId="1">#REF!</definedName>
    <definedName name="PRF_2_P1">#REF!</definedName>
    <definedName name="PRF_2_P2" localSheetId="1">#REF!</definedName>
    <definedName name="PRF_2_P2">#REF!</definedName>
    <definedName name="PRF_3_AN1" localSheetId="1">#REF!</definedName>
    <definedName name="PRF_3_AN1">#REF!</definedName>
    <definedName name="PRF_3_AN2" localSheetId="1">#REF!</definedName>
    <definedName name="PRF_3_AN2">#REF!</definedName>
    <definedName name="PRF_3_AN3" localSheetId="1">#REF!</definedName>
    <definedName name="PRF_3_AN3">#REF!</definedName>
    <definedName name="Price_hike_Domestic_Coal">[63]Input!$M$61</definedName>
    <definedName name="Price_hike_FO">[63]Input!$M$63</definedName>
    <definedName name="Price_hike_Imported_Coal">[63]Input!$M$62</definedName>
    <definedName name="Price_hike_LDO">[63]Input!$M$64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PG1" localSheetId="1">#REF!</definedName>
    <definedName name="PrintPG1">#REF!</definedName>
    <definedName name="PUR">#N/A</definedName>
    <definedName name="PY">[37]NP!$L$1</definedName>
    <definedName name="q" hidden="1">{"'Sheet1'!$A$4386:$N$4591"}</definedName>
    <definedName name="RMB">[64]Data!$D$10</definedName>
    <definedName name="ROEFY1718">[65]Input!$D$4</definedName>
    <definedName name="ROEFY1819">[65]Input!$D$5</definedName>
    <definedName name="ROEFY1920">[65]Input!$D$6</definedName>
    <definedName name="ROEFY2021">[65]Input!$D$7</definedName>
    <definedName name="ROEFY2122">[65]Input!$D$8</definedName>
    <definedName name="ROEFY2223">[65]Input!$D$9</definedName>
    <definedName name="ROEFY2324">[65]Input!$D$10</definedName>
    <definedName name="ROEFY2425">[65]Input!$D$11</definedName>
    <definedName name="ROff">'[66]Instruction Sheet'!$D$33</definedName>
    <definedName name="RSIN">[16]Sheet3!$D$3</definedName>
    <definedName name="S" localSheetId="1">#REF!</definedName>
    <definedName name="S">#REF!</definedName>
    <definedName name="S_CY_End_Data">[67]Lead!$F$1:$F$490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'[68]Instruction Sheet'!$D$31</definedName>
    <definedName name="SCHv">[41]sep01!$A$1:$L$51</definedName>
    <definedName name="SDF" localSheetId="1">#REF!</definedName>
    <definedName name="SDF">#REF!</definedName>
    <definedName name="sdfgdfg" localSheetId="1">#REF!</definedName>
    <definedName name="sdfgdfg">#REF!</definedName>
    <definedName name="SECOAL" localSheetId="1">#REF!</definedName>
    <definedName name="SECOAL">#REF!</definedName>
    <definedName name="SEOREP" localSheetId="1">#REF!</definedName>
    <definedName name="SEOREP">#REF!</definedName>
    <definedName name="SEREPORT" localSheetId="1">#REF!</definedName>
    <definedName name="SEREPORT">#REF!</definedName>
    <definedName name="shft1">[42]SUMMERY!$P$1</definedName>
    <definedName name="shftI">[69]SUMMERY!$P$1</definedName>
    <definedName name="SKF">#N/A</definedName>
    <definedName name="SL">[12]Details!$D$195</definedName>
    <definedName name="spcl">[70]deb!$A$45:$G$49</definedName>
    <definedName name="spcl1">[70]deb!$A$45:$G$49</definedName>
    <definedName name="States">[71]Codes!$C$20:$C$55</definedName>
    <definedName name="STX">[15]BS!$A$1</definedName>
    <definedName name="t" localSheetId="1">#REF!</definedName>
    <definedName name="t">#REF!</definedName>
    <definedName name="TAFName">[23]Masters!$C$19</definedName>
    <definedName name="TAMNo">[23]Masters!$C$23</definedName>
    <definedName name="TAName">[23]Masters!$C$20</definedName>
    <definedName name="TAPlace">[23]Masters!$C$43</definedName>
    <definedName name="TaxAudAdd">[23]Masters!$C$24</definedName>
    <definedName name="TaxAuditDate">[23]Masters!$C$40</definedName>
    <definedName name="TaxPaid10">[39]Assumptions!$B$22</definedName>
    <definedName name="TaxRate11">[39]Assumptions!$B$20</definedName>
    <definedName name="Taxrate12" localSheetId="1">#REF!</definedName>
    <definedName name="Taxrate12">#REF!</definedName>
    <definedName name="TaxTV">10%</definedName>
    <definedName name="TaxXL">5%</definedName>
    <definedName name="tb">[72]TRIALBALANCE!$A$5:$H$255</definedName>
    <definedName name="TD">[37]NP!$M$1</definedName>
    <definedName name="TextRefCopyRangeCount" hidden="1">1</definedName>
    <definedName name="total_exposure_curr_rate">'[73]po-log - curr. rate'!$AH$91</definedName>
    <definedName name="TotalRoE10">[39]Assumptions!$B$23</definedName>
    <definedName name="tripping" localSheetId="1">#REF!</definedName>
    <definedName name="tripping">#REF!</definedName>
    <definedName name="U1LossPg1" localSheetId="1">#REF!</definedName>
    <definedName name="U1LossPg1">#REF!</definedName>
    <definedName name="U1LossPg2" localSheetId="1">#REF!</definedName>
    <definedName name="U1LossPg2">#REF!</definedName>
    <definedName name="U1PG1" localSheetId="1">#REF!</definedName>
    <definedName name="U1PG1">#REF!</definedName>
    <definedName name="U1PG2" localSheetId="1">#REF!</definedName>
    <definedName name="U1PG2">#REF!</definedName>
    <definedName name="U2LossPg1" localSheetId="1">#REF!</definedName>
    <definedName name="U2LossPg1">#REF!</definedName>
    <definedName name="U2LossPg2" localSheetId="1">#REF!</definedName>
    <definedName name="U2LossPg2">#REF!</definedName>
    <definedName name="U2Pg_2" localSheetId="1">#REF!</definedName>
    <definedName name="U2Pg_2">#REF!</definedName>
    <definedName name="U2PG1" localSheetId="1">#REF!</definedName>
    <definedName name="U2PG1">#REF!</definedName>
    <definedName name="U2PG2" localSheetId="1">#REF!</definedName>
    <definedName name="U2PG2">#REF!</definedName>
    <definedName name="U3LossPg1" localSheetId="1">#REF!</definedName>
    <definedName name="U3LossPg1">#REF!</definedName>
    <definedName name="U3lossPg2" localSheetId="1">#REF!</definedName>
    <definedName name="U3lossPg2">#REF!</definedName>
    <definedName name="U3PG1" localSheetId="1">#REF!</definedName>
    <definedName name="U3PG1">#REF!</definedName>
    <definedName name="U3PG2" localSheetId="1">#REF!</definedName>
    <definedName name="U3PG2">#REF!</definedName>
    <definedName name="uNIT1" localSheetId="1">#REF!</definedName>
    <definedName name="uNIT1">#REF!</definedName>
    <definedName name="uNIT2" localSheetId="1">#REF!</definedName>
    <definedName name="uNIT2">#REF!</definedName>
    <definedName name="uNIT3" localSheetId="1">#REF!</definedName>
    <definedName name="uNIT3">#REF!</definedName>
    <definedName name="UranResLife">[27]Assumptions!$B$43</definedName>
    <definedName name="UranResLife16">'[28]Inputs &amp; Assumptions'!$D$11</definedName>
    <definedName name="USDPP">[37]PP!$I$4</definedName>
    <definedName name="values">'[74]Determination of Threshold'!$B$3,'[74]Determination of Threshold'!$B$4,'[74]Determination of Threshold'!$B$15</definedName>
    <definedName name="VALuta">'[51]x-rate'!$A$2:$B$11</definedName>
    <definedName name="W" localSheetId="1">#REF!</definedName>
    <definedName name="W">#REF!</definedName>
    <definedName name="water">'[75]FY 24-25 total'!$S$585,'[75]FY 24-25 total'!$P$576</definedName>
    <definedName name="WEEK" localSheetId="1">#REF!</definedName>
    <definedName name="WEEK">#REF!</definedName>
    <definedName name="WEEK_1A" localSheetId="1">#REF!</definedName>
    <definedName name="WEEK_1A">#REF!</definedName>
    <definedName name="WEEK_1B" localSheetId="1">#REF!</definedName>
    <definedName name="WEEK_1B">#REF!</definedName>
    <definedName name="WEEK_2A" localSheetId="1">#REF!</definedName>
    <definedName name="WEEK_2A">#REF!</definedName>
    <definedName name="WEEK_2B" localSheetId="1">#REF!</definedName>
    <definedName name="WEEK_2B">#REF!</definedName>
    <definedName name="wfsf" localSheetId="1">#REF!</definedName>
    <definedName name="wfsf">#REF!</definedName>
    <definedName name="Working_capital_Rate_of_Interest_for_FY_10_11">[24]Assumption_PwC!$C$116</definedName>
    <definedName name="wrn.AA." hidden="1">{#N/A,#N/A,FALSE,"PMTABB";#N/A,#N/A,FALSE,"PMTABB"}</definedName>
    <definedName name="wrn.Aging._.and._.Trend._.Analysis." hidden="1">{#N/A,#N/A,FALSE,"Aging Summary";#N/A,#N/A,FALSE,"Ratio Analysis";#N/A,#N/A,FALSE,"Test 120 Day Accts";#N/A,#N/A,FALSE,"Tickmarks"}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localSheetId="1" hidden="1">[3]CE!#REF!</definedName>
    <definedName name="x" hidden="1">[3]CE!#REF!</definedName>
    <definedName name="X1_" localSheetId="1">#REF!</definedName>
    <definedName name="X1_">#REF!</definedName>
    <definedName name="X11__?___QUIT_" localSheetId="1">#REF!</definedName>
    <definedName name="X11__?___QUIT_">#REF!</definedName>
    <definedName name="XREF_COLUMN_3" hidden="1">'[76]12'!$K$1:$K$65536</definedName>
    <definedName name="XRefColumnsCount" hidden="1">2</definedName>
    <definedName name="XRefCopy22Row" hidden="1">[76]XREF!$A$3:$IV$3</definedName>
    <definedName name="XRefCopy24Row" hidden="1">[76]XREF!$A$5:$IV$5</definedName>
    <definedName name="XRefCopy25Row" hidden="1">[76]XREF!$A$6:$IV$6</definedName>
    <definedName name="XRefCopy26Row" hidden="1">[76]XREF!$A$7:$IV$7</definedName>
    <definedName name="XRefCopy27" hidden="1">'[76]12'!$J$28</definedName>
    <definedName name="XRefCopy27Row" hidden="1">[76]XREF!$A$8:$IV$8</definedName>
    <definedName name="XRefCopyRangeCount" hidden="1">2</definedName>
    <definedName name="XRefPasteRangeCount" hidden="1">2</definedName>
    <definedName name="xsxa" hidden="1">{"'Sheet1'!$A$4386:$N$4591"}</definedName>
    <definedName name="xx" localSheetId="1">'[77]2000-01'!#REF!</definedName>
    <definedName name="xx">'[77]2000-01'!#REF!</definedName>
    <definedName name="xxx" localSheetId="1" hidden="1">[3]CE!#REF!</definedName>
    <definedName name="xxx" hidden="1">[3]CE!#REF!</definedName>
    <definedName name="xxxx" localSheetId="1" hidden="1">[3]CE!#REF!</definedName>
    <definedName name="xxxx" hidden="1">[3]CE!#REF!</definedName>
    <definedName name="ye">'[17]Clause 9'!$A$3</definedName>
    <definedName name="YEAR" localSheetId="1">#REF!</definedName>
    <definedName name="YEAR">#REF!</definedName>
    <definedName name="YEAR1" localSheetId="1">#REF!</definedName>
    <definedName name="YEAR1">#REF!</definedName>
    <definedName name="YearStart2">'[78]PL6-Revenue Bridge'!$B$14</definedName>
    <definedName name="YearStart3">'[78]PL6-Revenue Bridge'!$B$21</definedName>
    <definedName name="yuiuy" localSheetId="1">#REF!</definedName>
    <definedName name="yuiu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4" l="1"/>
  <c r="G40" i="4"/>
  <c r="J20" i="4"/>
  <c r="I20" i="4"/>
  <c r="H20" i="4"/>
  <c r="K20" i="4" s="1"/>
  <c r="F20" i="4"/>
  <c r="G20" i="4" s="1"/>
  <c r="E20" i="4"/>
  <c r="D20" i="4"/>
  <c r="K19" i="4"/>
  <c r="G19" i="4"/>
  <c r="K18" i="4"/>
  <c r="G18" i="4"/>
  <c r="K17" i="4"/>
  <c r="G17" i="4"/>
  <c r="K16" i="4"/>
  <c r="G16" i="4"/>
  <c r="K15" i="4"/>
  <c r="G15" i="4"/>
  <c r="K14" i="4"/>
  <c r="G14" i="4"/>
  <c r="K13" i="4"/>
  <c r="G13" i="4"/>
  <c r="K12" i="4"/>
  <c r="G12" i="4"/>
  <c r="K11" i="4"/>
  <c r="G11" i="4"/>
  <c r="K10" i="4"/>
  <c r="G10" i="4"/>
  <c r="K9" i="4"/>
  <c r="G9" i="4"/>
  <c r="K8" i="4"/>
  <c r="G8" i="4"/>
  <c r="K7" i="4"/>
  <c r="G7" i="4"/>
  <c r="K6" i="4"/>
  <c r="G6" i="4"/>
  <c r="K5" i="4"/>
  <c r="K22" i="4" s="1"/>
  <c r="I24" i="3" s="1"/>
  <c r="G5" i="4"/>
  <c r="D20" i="2"/>
  <c r="C20" i="2"/>
  <c r="G22" i="4" l="1"/>
  <c r="I24" i="1" s="1"/>
  <c r="E44" i="2"/>
  <c r="J32" i="2"/>
  <c r="J44" i="2" s="1"/>
  <c r="I32" i="2"/>
  <c r="I44" i="2" s="1"/>
  <c r="H32" i="2"/>
  <c r="H44" i="2" s="1"/>
  <c r="G32" i="2"/>
  <c r="G44" i="2" s="1"/>
  <c r="F32" i="2"/>
  <c r="F44" i="2" s="1"/>
  <c r="E32" i="2"/>
  <c r="D26" i="2"/>
  <c r="D32" i="2" s="1"/>
  <c r="D44" i="2" s="1"/>
  <c r="C26" i="2"/>
  <c r="C32" i="2" s="1"/>
  <c r="C22" i="2"/>
  <c r="C44" i="2" l="1"/>
  <c r="C46" i="2" s="1"/>
  <c r="C28" i="2"/>
  <c r="H24" i="3" l="1"/>
  <c r="I5" i="3" s="1"/>
  <c r="H24" i="1"/>
  <c r="I5" i="1" s="1"/>
  <c r="E24" i="1"/>
  <c r="B24" i="3"/>
  <c r="E24" i="3"/>
  <c r="B24" i="1"/>
  <c r="D43" i="2"/>
  <c r="C48" i="2"/>
  <c r="C24" i="1" s="1"/>
  <c r="C39" i="2"/>
  <c r="C33" i="2" s="1"/>
  <c r="C34" i="2" s="1"/>
  <c r="D25" i="2"/>
  <c r="I20" i="1" l="1"/>
  <c r="I15" i="1"/>
  <c r="I8" i="1"/>
  <c r="I14" i="1"/>
  <c r="I12" i="1"/>
  <c r="I10" i="1"/>
  <c r="I22" i="1"/>
  <c r="I17" i="1"/>
  <c r="I21" i="1"/>
  <c r="I9" i="3"/>
  <c r="I13" i="3"/>
  <c r="I11" i="1"/>
  <c r="I9" i="1"/>
  <c r="I6" i="3"/>
  <c r="I22" i="3"/>
  <c r="I23" i="3"/>
  <c r="I18" i="3"/>
  <c r="C5" i="1"/>
  <c r="I20" i="3"/>
  <c r="I14" i="3"/>
  <c r="I19" i="1"/>
  <c r="I7" i="3"/>
  <c r="I11" i="3"/>
  <c r="I16" i="3"/>
  <c r="I15" i="3"/>
  <c r="I21" i="3"/>
  <c r="I12" i="3"/>
  <c r="I19" i="3"/>
  <c r="I10" i="3"/>
  <c r="I23" i="1"/>
  <c r="I17" i="3"/>
  <c r="I8" i="3"/>
  <c r="I13" i="1"/>
  <c r="I6" i="1"/>
  <c r="I7" i="1"/>
  <c r="I16" i="1"/>
  <c r="I18" i="1"/>
  <c r="C13" i="1"/>
  <c r="C20" i="1"/>
  <c r="C22" i="1"/>
  <c r="C19" i="1"/>
  <c r="C8" i="1"/>
  <c r="C12" i="1"/>
  <c r="C15" i="1"/>
  <c r="C11" i="1"/>
  <c r="C18" i="1"/>
  <c r="C10" i="1"/>
  <c r="C6" i="1"/>
  <c r="C21" i="1"/>
  <c r="C7" i="1"/>
  <c r="C23" i="1"/>
  <c r="C17" i="1"/>
  <c r="C16" i="1"/>
  <c r="C9" i="1"/>
  <c r="C14" i="1"/>
  <c r="D28" i="2"/>
  <c r="E25" i="2" s="1"/>
  <c r="D31" i="2"/>
  <c r="C36" i="2"/>
  <c r="F24" i="1" s="1"/>
  <c r="F21" i="1" s="1"/>
  <c r="D46" i="2"/>
  <c r="E43" i="2" s="1"/>
  <c r="D48" i="2"/>
  <c r="C24" i="3" s="1"/>
  <c r="F19" i="1" l="1"/>
  <c r="F11" i="1"/>
  <c r="F10" i="1"/>
  <c r="F23" i="1"/>
  <c r="C8" i="3"/>
  <c r="C13" i="3"/>
  <c r="F13" i="1"/>
  <c r="F15" i="1"/>
  <c r="C9" i="3"/>
  <c r="C16" i="3"/>
  <c r="F9" i="1"/>
  <c r="C22" i="3"/>
  <c r="C6" i="3"/>
  <c r="C7" i="3"/>
  <c r="F8" i="1"/>
  <c r="C20" i="3"/>
  <c r="C14" i="3"/>
  <c r="F7" i="1"/>
  <c r="C15" i="3"/>
  <c r="C18" i="3"/>
  <c r="F12" i="1"/>
  <c r="C21" i="3"/>
  <c r="F6" i="1"/>
  <c r="F18" i="1"/>
  <c r="C10" i="3"/>
  <c r="F20" i="1"/>
  <c r="F22" i="1"/>
  <c r="C19" i="3"/>
  <c r="C23" i="3"/>
  <c r="F17" i="1"/>
  <c r="F14" i="1"/>
  <c r="C12" i="3"/>
  <c r="C17" i="3"/>
  <c r="C11" i="3"/>
  <c r="F16" i="1"/>
  <c r="C5" i="3"/>
  <c r="F5" i="1"/>
  <c r="E46" i="2"/>
  <c r="F43" i="2" s="1"/>
  <c r="E48" i="2"/>
  <c r="E28" i="2"/>
  <c r="F25" i="2" s="1"/>
  <c r="D39" i="2"/>
  <c r="D33" i="2" s="1"/>
  <c r="D34" i="2" s="1"/>
  <c r="E31" i="2" l="1"/>
  <c r="D36" i="2"/>
  <c r="F24" i="3" s="1"/>
  <c r="F28" i="2"/>
  <c r="G25" i="2" s="1"/>
  <c r="F39" i="2"/>
  <c r="F33" i="2" s="1"/>
  <c r="E39" i="2"/>
  <c r="E33" i="2" s="1"/>
  <c r="F46" i="2"/>
  <c r="G43" i="2" s="1"/>
  <c r="F9" i="3" l="1"/>
  <c r="F5" i="3"/>
  <c r="F7" i="3"/>
  <c r="F8" i="3"/>
  <c r="F18" i="3"/>
  <c r="F14" i="3"/>
  <c r="F6" i="3"/>
  <c r="F19" i="3"/>
  <c r="F15" i="3"/>
  <c r="F20" i="3"/>
  <c r="F11" i="3"/>
  <c r="F16" i="3"/>
  <c r="F21" i="3"/>
  <c r="F10" i="3"/>
  <c r="F23" i="3"/>
  <c r="F22" i="3"/>
  <c r="F13" i="3"/>
  <c r="F12" i="3"/>
  <c r="F17" i="3"/>
  <c r="E34" i="2"/>
  <c r="F31" i="2" s="1"/>
  <c r="E36" i="2"/>
  <c r="F48" i="2"/>
  <c r="G46" i="2"/>
  <c r="H43" i="2" s="1"/>
  <c r="G28" i="2"/>
  <c r="H25" i="2" s="1"/>
  <c r="G39" i="2" l="1"/>
  <c r="G33" i="2" s="1"/>
  <c r="H28" i="2"/>
  <c r="I25" i="2" s="1"/>
  <c r="H39" i="2"/>
  <c r="H33" i="2" s="1"/>
  <c r="H46" i="2"/>
  <c r="I43" i="2" s="1"/>
  <c r="G48" i="2"/>
  <c r="F34" i="2"/>
  <c r="G31" i="2" s="1"/>
  <c r="F36" i="2"/>
  <c r="I28" i="2" l="1"/>
  <c r="J25" i="2" s="1"/>
  <c r="G34" i="2"/>
  <c r="H31" i="2" s="1"/>
  <c r="G36" i="2"/>
  <c r="I46" i="2"/>
  <c r="J43" i="2" s="1"/>
  <c r="H48" i="2"/>
  <c r="I48" i="2" l="1"/>
  <c r="H34" i="2"/>
  <c r="I31" i="2" s="1"/>
  <c r="H36" i="2"/>
  <c r="J46" i="2"/>
  <c r="J48" i="2" s="1"/>
  <c r="I39" i="2"/>
  <c r="I33" i="2" s="1"/>
  <c r="J28" i="2"/>
  <c r="J39" i="2"/>
  <c r="J33" i="2" s="1"/>
  <c r="I34" i="2" l="1"/>
  <c r="J31" i="2" s="1"/>
  <c r="I36" i="2"/>
  <c r="J34" i="2" l="1"/>
  <c r="J36" i="2"/>
</calcChain>
</file>

<file path=xl/sharedStrings.xml><?xml version="1.0" encoding="utf-8"?>
<sst xmlns="http://schemas.openxmlformats.org/spreadsheetml/2006/main" count="191" uniqueCount="94">
  <si>
    <t>Business Area</t>
  </si>
  <si>
    <t>FY 2022-23</t>
  </si>
  <si>
    <t>FY 2023-24</t>
  </si>
  <si>
    <t>BTPS</t>
  </si>
  <si>
    <t>CSTPS</t>
  </si>
  <si>
    <t>KPKD 5</t>
  </si>
  <si>
    <t>KRD</t>
  </si>
  <si>
    <t>Parli</t>
  </si>
  <si>
    <t>Paras</t>
  </si>
  <si>
    <t>Uran</t>
  </si>
  <si>
    <t>Nashik</t>
  </si>
  <si>
    <t>KGSC</t>
  </si>
  <si>
    <t>SHPC Hydro</t>
  </si>
  <si>
    <t>Tillari</t>
  </si>
  <si>
    <t>Bhira</t>
  </si>
  <si>
    <t>Total - F5 of Power Station</t>
  </si>
  <si>
    <t xml:space="preserve">Corporate office Asset </t>
  </si>
  <si>
    <t>Lease Asset Rent payment to MSEBHCL</t>
  </si>
  <si>
    <t>Restated</t>
  </si>
  <si>
    <t>Solar Addition</t>
  </si>
  <si>
    <t>Grand Total</t>
  </si>
  <si>
    <t>Net Addition</t>
  </si>
  <si>
    <t>GFA</t>
  </si>
  <si>
    <t>FY 23</t>
  </si>
  <si>
    <t>FY 24</t>
  </si>
  <si>
    <t>FY 25</t>
  </si>
  <si>
    <t>FY 26</t>
  </si>
  <si>
    <t>FY 27</t>
  </si>
  <si>
    <t>FY 28</t>
  </si>
  <si>
    <t>FY 29</t>
  </si>
  <si>
    <t>FY 30</t>
  </si>
  <si>
    <t>Opening</t>
  </si>
  <si>
    <t>Addition</t>
  </si>
  <si>
    <t>Deletion</t>
  </si>
  <si>
    <t>Closing</t>
  </si>
  <si>
    <t>Interest on loan</t>
  </si>
  <si>
    <t>Repayment</t>
  </si>
  <si>
    <t>Interest Rate</t>
  </si>
  <si>
    <t>Depreciation</t>
  </si>
  <si>
    <t>for the year</t>
  </si>
  <si>
    <t>RoE</t>
  </si>
  <si>
    <t>RoE Rate</t>
  </si>
  <si>
    <t>Return on equity</t>
  </si>
  <si>
    <t>Interest on Loan (Corporate Asset Addition)</t>
  </si>
  <si>
    <t>Rs. Crore</t>
  </si>
  <si>
    <t>Particulars</t>
  </si>
  <si>
    <t>Unit</t>
  </si>
  <si>
    <t>Bhusawal 3</t>
  </si>
  <si>
    <t>Bhusawal 4-5</t>
  </si>
  <si>
    <t>Chandrapur 3-7</t>
  </si>
  <si>
    <t>Chandrapur 8-9</t>
  </si>
  <si>
    <t>Koradi 6</t>
  </si>
  <si>
    <t>Koradi Units 8, 9 &amp; 10</t>
  </si>
  <si>
    <t>Nashik 3-5</t>
  </si>
  <si>
    <t>Paras Units 3 &amp; 4</t>
  </si>
  <si>
    <t>Parli Units 6 &amp; 7</t>
  </si>
  <si>
    <t>Parli Unit 8</t>
  </si>
  <si>
    <t>Khaperkheda - 1 TO 4</t>
  </si>
  <si>
    <t>Khaperkheda -5</t>
  </si>
  <si>
    <t>Uran Open Cycle</t>
  </si>
  <si>
    <t>Uran Combined Cycle</t>
  </si>
  <si>
    <t>Uran Total</t>
  </si>
  <si>
    <t>POPHALI</t>
  </si>
  <si>
    <t>SHP</t>
  </si>
  <si>
    <t>Total 
MSPGCL</t>
  </si>
  <si>
    <t>RoE (Corporate Assest addition)</t>
  </si>
  <si>
    <t>Interest on Loan</t>
  </si>
  <si>
    <t>Opening GFA</t>
  </si>
  <si>
    <t>HO Depreciation Allocation</t>
  </si>
  <si>
    <t>SAP extract in Excel form is provided in following table</t>
  </si>
  <si>
    <t>GL</t>
  </si>
  <si>
    <t xml:space="preserve">Particulars </t>
  </si>
  <si>
    <t>H.O.A/c</t>
  </si>
  <si>
    <t xml:space="preserve">W.M. </t>
  </si>
  <si>
    <t>S.E.COAL</t>
  </si>
  <si>
    <t>Depreciation on Tangible Assets</t>
  </si>
  <si>
    <t>Amortisation on Intangible Assets</t>
  </si>
  <si>
    <t>Depreciation on Factory Buildings</t>
  </si>
  <si>
    <t>Depreciation on Other Buildings</t>
  </si>
  <si>
    <t>Depreciation on Hydraulic works</t>
  </si>
  <si>
    <t>Depreciation on Railway Sidings</t>
  </si>
  <si>
    <t>Depreciation on Roads &amp; Others</t>
  </si>
  <si>
    <t>Depreciation on Plant &amp; Machinary</t>
  </si>
  <si>
    <t>Depreciation on Line cabels &amp; network</t>
  </si>
  <si>
    <t>Depreciation on Vehicles</t>
  </si>
  <si>
    <t>Depreciation on Furniture &amp; Fixtures</t>
  </si>
  <si>
    <t>Depreciation on Office equipment</t>
  </si>
  <si>
    <t>Depreciation on assets Not belonging to</t>
  </si>
  <si>
    <t>Amortization on Intagible Assets</t>
  </si>
  <si>
    <t>Amort. for Right to Use Assets</t>
  </si>
  <si>
    <t>Total</t>
  </si>
  <si>
    <t>Claim of HO Depreciation Excl Right to Use Assets</t>
  </si>
  <si>
    <t>Depreciation at MAHAGENCO Level including Ho WM SE Coal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</si>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</sst>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2" applyBorder="1"/>
    <xf numFmtId="0" fontId="4" fillId="0" borderId="0" xfId="2"/>
    <xf numFmtId="2" fontId="4" fillId="0" borderId="1" xfId="2" applyNumberFormat="1" applyBorder="1"/>
    <xf numFmtId="0" fontId="5" fillId="2" borderId="1" xfId="2" applyFont="1" applyFill="1" applyBorder="1"/>
    <xf numFmtId="0" fontId="4" fillId="2" borderId="1" xfId="2" applyFont="1" applyFill="1" applyBorder="1" applyAlignment="1">
      <alignment horizontal="center"/>
    </xf>
    <xf numFmtId="0" fontId="4" fillId="0" borderId="1" xfId="2" applyFill="1" applyBorder="1"/>
    <xf numFmtId="10" fontId="4" fillId="3" borderId="1" xfId="2" applyNumberFormat="1" applyFill="1" applyBorder="1"/>
    <xf numFmtId="0" fontId="6" fillId="4" borderId="1" xfId="2" applyFont="1" applyFill="1" applyBorder="1"/>
    <xf numFmtId="43" fontId="6" fillId="4" borderId="1" xfId="3" applyFont="1" applyFill="1" applyBorder="1"/>
    <xf numFmtId="10" fontId="4" fillId="0" borderId="0" xfId="2" applyNumberFormat="1"/>
    <xf numFmtId="43" fontId="0" fillId="0" borderId="1" xfId="3" applyFont="1" applyBorder="1"/>
    <xf numFmtId="43" fontId="4" fillId="0" borderId="0" xfId="1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43" fontId="0" fillId="5" borderId="1" xfId="0" applyNumberForma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2" fontId="4" fillId="0" borderId="1" xfId="2" applyNumberFormat="1" applyFill="1" applyBorder="1"/>
    <xf numFmtId="0" fontId="1" fillId="0" borderId="0" xfId="4"/>
    <xf numFmtId="0" fontId="8" fillId="2" borderId="5" xfId="4" applyFont="1" applyFill="1" applyBorder="1" applyAlignment="1">
      <alignment vertical="top"/>
    </xf>
    <xf numFmtId="0" fontId="8" fillId="0" borderId="5" xfId="4" applyFont="1" applyBorder="1" applyAlignment="1">
      <alignment vertical="top"/>
    </xf>
    <xf numFmtId="0" fontId="6" fillId="0" borderId="6" xfId="4" applyFont="1" applyBorder="1" applyAlignment="1">
      <alignment vertical="center"/>
    </xf>
    <xf numFmtId="0" fontId="6" fillId="0" borderId="7" xfId="4" applyFont="1" applyBorder="1" applyAlignment="1">
      <alignment vertic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10" xfId="4" applyFont="1" applyBorder="1"/>
    <xf numFmtId="0" fontId="6" fillId="0" borderId="11" xfId="4" applyFont="1" applyBorder="1"/>
    <xf numFmtId="0" fontId="6" fillId="0" borderId="12" xfId="4" applyFont="1" applyBorder="1"/>
    <xf numFmtId="0" fontId="6" fillId="0" borderId="13" xfId="4" applyFont="1" applyBorder="1"/>
    <xf numFmtId="0" fontId="6" fillId="0" borderId="14" xfId="4" applyFont="1" applyBorder="1"/>
    <xf numFmtId="0" fontId="1" fillId="0" borderId="15" xfId="4" applyBorder="1"/>
    <xf numFmtId="43" fontId="0" fillId="0" borderId="15" xfId="5" applyFont="1" applyBorder="1"/>
    <xf numFmtId="43" fontId="1" fillId="0" borderId="15" xfId="4" applyNumberFormat="1" applyBorder="1"/>
    <xf numFmtId="0" fontId="1" fillId="0" borderId="1" xfId="4" applyBorder="1"/>
    <xf numFmtId="43" fontId="0" fillId="0" borderId="1" xfId="5" applyFont="1" applyBorder="1"/>
    <xf numFmtId="43" fontId="1" fillId="0" borderId="1" xfId="4" applyNumberFormat="1" applyBorder="1"/>
    <xf numFmtId="0" fontId="1" fillId="0" borderId="8" xfId="4" applyBorder="1"/>
    <xf numFmtId="0" fontId="1" fillId="0" borderId="16" xfId="4" applyBorder="1"/>
    <xf numFmtId="43" fontId="1" fillId="0" borderId="16" xfId="4" applyNumberFormat="1" applyBorder="1"/>
    <xf numFmtId="43" fontId="1" fillId="0" borderId="9" xfId="4" applyNumberFormat="1" applyBorder="1"/>
    <xf numFmtId="43" fontId="7" fillId="4" borderId="9" xfId="4" applyNumberFormat="1" applyFont="1" applyFill="1" applyBorder="1"/>
    <xf numFmtId="43" fontId="1" fillId="0" borderId="17" xfId="4" applyNumberFormat="1" applyBorder="1"/>
    <xf numFmtId="43" fontId="7" fillId="4" borderId="13" xfId="4" applyNumberFormat="1" applyFont="1" applyFill="1" applyBorder="1"/>
    <xf numFmtId="0" fontId="6" fillId="0" borderId="18" xfId="4" applyFont="1" applyBorder="1" applyAlignment="1">
      <alignment horizontal="left"/>
    </xf>
    <xf numFmtId="0" fontId="1" fillId="0" borderId="5" xfId="4" applyBorder="1"/>
    <xf numFmtId="0" fontId="1" fillId="0" borderId="3" xfId="4" applyBorder="1"/>
    <xf numFmtId="0" fontId="1" fillId="0" borderId="13" xfId="4" applyBorder="1" applyAlignment="1">
      <alignment horizontal="center"/>
    </xf>
    <xf numFmtId="0" fontId="1" fillId="0" borderId="3" xfId="4" applyBorder="1" applyAlignment="1">
      <alignment horizontal="center"/>
    </xf>
    <xf numFmtId="0" fontId="1" fillId="0" borderId="19" xfId="4" applyBorder="1"/>
    <xf numFmtId="0" fontId="1" fillId="0" borderId="20" xfId="4" applyBorder="1"/>
    <xf numFmtId="0" fontId="1" fillId="0" borderId="6" xfId="4" applyBorder="1"/>
    <xf numFmtId="43" fontId="0" fillId="0" borderId="6" xfId="5" applyFont="1" applyBorder="1"/>
    <xf numFmtId="0" fontId="1" fillId="0" borderId="21" xfId="4" applyBorder="1"/>
    <xf numFmtId="0" fontId="1" fillId="0" borderId="22" xfId="4" applyBorder="1"/>
    <xf numFmtId="43" fontId="0" fillId="0" borderId="23" xfId="5" applyFont="1" applyBorder="1"/>
    <xf numFmtId="0" fontId="1" fillId="0" borderId="24" xfId="4" applyBorder="1"/>
    <xf numFmtId="0" fontId="1" fillId="0" borderId="25" xfId="4" applyBorder="1"/>
    <xf numFmtId="0" fontId="1" fillId="0" borderId="17" xfId="4" applyBorder="1"/>
    <xf numFmtId="43" fontId="0" fillId="0" borderId="13" xfId="5" applyFont="1" applyBorder="1"/>
    <xf numFmtId="43" fontId="3" fillId="4" borderId="1" xfId="0" applyNumberFormat="1" applyFont="1" applyFill="1" applyBorder="1" applyAlignment="1">
      <alignment vertical="center"/>
    </xf>
  </cellXfs>
  <cellStyles count="6">
    <cellStyle name="Comma" xfId="1" builtinId="3"/>
    <cellStyle name="Comma 2" xfId="3" xr:uid="{00000000-0005-0000-0000-000001000000}"/>
    <cellStyle name="Comma 3" xfId="5" xr:uid="{3FC32E3C-9329-467E-A643-9534F63B675C}"/>
    <cellStyle name="Normal" xfId="0" builtinId="0"/>
    <cellStyle name="Normal 2" xfId="2" xr:uid="{00000000-0005-0000-0000-000003000000}"/>
    <cellStyle name="Normal 3" xfId="4" xr:uid="{C985103F-A764-432A-8B21-A4D5E2409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CADOS%20EMI\Downloads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formance\PERFORMANCE\ocm\Yearly_perf\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RK%20PEN%20DATA_28.01.2008\Performance\PERFORMANCE\ocm\Yearly_perf\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GL\GGL%20quarters\GGL%20Ind%20AS%20FS%20Template%20%2001%2006%202016-OBS%20format%20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\MERC%20Cases%202017\196%20of%202017\Revised%20Petition\To%20MERC_21.06.2018_FINAL\Annexure%201_MTR%20petition%20format_%2021.06.2018\Consolidated%20MTR%20formats_20-06-2018_FIN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CL%20Documents\Financials\March%20-%2017\Standalone\Accounts\HPCL%20Ind%20AS%20Financials%20March%202017%2026%20May%202017%201109hr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dia\Documents\MSPGCL%20FY12%20ARR%20Petition%20and%20Model%2031Mar11\ARR%20formats%20SM%2029Mar1940_ol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dia\Desktop\MSPGCL%20Main%20Folder\Revised%20True-up%20&amp;%20APR\Workings\Annexure%202_revis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ca\Desktop\MSPGCL\MYT%20FY26-30\Model\True%20Up%20and%20MYT%20Summary_FY26-3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38">
          <cell r="A38" t="str">
            <v xml:space="preserve">ESTIMATE FOR INSTALLATION OF ADDITIONAL 1X40MVA 132/33KV TRANSFORMER AT EXISTING EHV SUBSTATION </v>
          </cell>
        </row>
      </sheetData>
      <sheetData sheetId="154">
        <row r="38">
          <cell r="A38">
            <v>0</v>
          </cell>
        </row>
      </sheetData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>
        <row r="38">
          <cell r="A38" t="str">
            <v xml:space="preserve">ESTIMATE FOR INSTALLATION OF ADDITIONAL 1X40MVA 132/33KV TRANSFORMER AT EXISTING EHV SUBSTATION </v>
          </cell>
        </row>
      </sheetData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_PwC"/>
      <sheetName val="Assumptions"/>
      <sheetName val="Gainloss computation FY 09-10"/>
      <sheetName val="Summary"/>
      <sheetName val="Issue sheet"/>
      <sheetName val="Tables_True up FY 09-10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  <sheetName val="Masters"/>
    </sheetNames>
    <sheetDataSet>
      <sheetData sheetId="0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1">
        <row r="3">
          <cell r="B3">
            <v>7.8600000000000003E-2</v>
          </cell>
        </row>
        <row r="16">
          <cell r="B16">
            <v>0.13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0">
          <cell r="V30">
            <v>27.489999999999995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D1">
            <v>0</v>
          </cell>
        </row>
      </sheetData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3.7"/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  <sheetName val="form_x005f_x0000__x005f_x0000__x005f_x0000__x0000"/>
      <sheetName val="form_x005f_x0000_"/>
      <sheetName val="form?"/>
      <sheetName val="Ag LF"/>
      <sheetName val="Executive Summary -Thermal"/>
      <sheetName val="Stationwise Thermal &amp; Hydel Gen"/>
      <sheetName val="TWELVE"/>
      <sheetName val="form_"/>
      <sheetName val="all"/>
      <sheetName val="overall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Discom Details"/>
      <sheetName val="data"/>
      <sheetName val="First information "/>
      <sheetName val="annexture-g1"/>
      <sheetName val="PART C"/>
      <sheetName val="Sheet1"/>
      <sheetName val="Part A General"/>
      <sheetName val="feasibility require"/>
      <sheetName val="MOD - Corrected -As per SLDC "/>
      <sheetName val="Interest 30-11-01 not PA 7%"/>
      <sheetName val="x-rate"/>
    </sheetNames>
    <sheetDataSet>
      <sheetData sheetId="0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HLY -99-00"/>
      <sheetName val="Hydro Data"/>
      <sheetName val="HLY0001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FIX DATA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Lead"/>
    </sheetNames>
    <sheetDataSet>
      <sheetData sheetId="0" refreshError="1">
        <row r="1">
          <cell r="P1">
            <v>0.72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TPS_4-5 LD Impact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Fuel Projection"/>
      <sheetName val="Op Parameters MYT"/>
      <sheetName val="FY 22-23"/>
      <sheetName val="FY 23-24"/>
      <sheetName val="FY 24-25 H1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COD's"/>
      <sheetName val="Esc rate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3">
          <cell r="E523">
            <v>465.85198681252064</v>
          </cell>
        </row>
      </sheetData>
      <sheetData sheetId="19">
        <row r="523">
          <cell r="E523">
            <v>465.8342093205207</v>
          </cell>
        </row>
      </sheetData>
      <sheetData sheetId="20"/>
      <sheetData sheetId="21"/>
      <sheetData sheetId="22">
        <row r="576">
          <cell r="P576">
            <v>1.0966819999999999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showGridLines="0" tabSelected="1" workbookViewId="0">
      <selection activeCell="I7" sqref="I7"/>
    </sheetView>
  </sheetViews>
  <sheetFormatPr defaultRowHeight="14.5" x14ac:dyDescent="0.35"/>
  <cols>
    <col min="1" max="1" width="18.81640625" style="14" bestFit="1" customWidth="1"/>
    <col min="2" max="2" width="8.81640625" style="14" bestFit="1" customWidth="1"/>
    <col min="3" max="3" width="14.36328125" style="14" bestFit="1" customWidth="1"/>
    <col min="4" max="4" width="8.7265625" style="32"/>
    <col min="5" max="5" width="14.6328125" style="14" bestFit="1" customWidth="1"/>
    <col min="6" max="6" width="15.08984375" style="14" bestFit="1" customWidth="1"/>
    <col min="7" max="7" width="8.7265625" style="14"/>
    <col min="8" max="8" width="10.08984375" style="14" bestFit="1" customWidth="1"/>
    <col min="9" max="9" width="15.08984375" style="14" bestFit="1" customWidth="1"/>
    <col min="10" max="16384" width="8.7265625" style="14"/>
  </cols>
  <sheetData>
    <row r="1" spans="1:16" x14ac:dyDescent="0.35">
      <c r="D1" s="14"/>
    </row>
    <row r="2" spans="1:16" x14ac:dyDescent="0.35">
      <c r="D2" s="14"/>
    </row>
    <row r="3" spans="1:16" s="16" customFormat="1" ht="43.5" x14ac:dyDescent="0.35">
      <c r="A3" s="18" t="s">
        <v>45</v>
      </c>
      <c r="B3" s="18" t="s">
        <v>40</v>
      </c>
      <c r="C3" s="18" t="s">
        <v>65</v>
      </c>
      <c r="D3" s="29"/>
      <c r="E3" s="18" t="s">
        <v>66</v>
      </c>
      <c r="F3" s="18" t="s">
        <v>43</v>
      </c>
      <c r="H3" s="18" t="s">
        <v>67</v>
      </c>
      <c r="I3" s="18" t="s">
        <v>68</v>
      </c>
    </row>
    <row r="4" spans="1:16" s="17" customFormat="1" x14ac:dyDescent="0.35">
      <c r="A4" s="19" t="s">
        <v>46</v>
      </c>
      <c r="B4" s="19" t="s">
        <v>44</v>
      </c>
      <c r="C4" s="19" t="s">
        <v>44</v>
      </c>
      <c r="D4" s="30"/>
      <c r="E4" s="19" t="s">
        <v>44</v>
      </c>
      <c r="F4" s="19" t="s">
        <v>44</v>
      </c>
      <c r="H4" s="19" t="s">
        <v>44</v>
      </c>
      <c r="I4" s="19" t="s">
        <v>44</v>
      </c>
    </row>
    <row r="5" spans="1:16" x14ac:dyDescent="0.35">
      <c r="A5" s="20" t="s">
        <v>47</v>
      </c>
      <c r="B5" s="21">
        <v>13.404383131102621</v>
      </c>
      <c r="C5" s="22">
        <f>B5/$B$24*$C$24</f>
        <v>2.4824978393466232E-3</v>
      </c>
      <c r="D5" s="31"/>
      <c r="E5" s="21">
        <v>0</v>
      </c>
      <c r="F5" s="21">
        <f>E5/$E$24*$F$24</f>
        <v>0</v>
      </c>
      <c r="G5" s="15"/>
      <c r="H5" s="21">
        <v>465.85198681252064</v>
      </c>
      <c r="I5" s="21">
        <f>H5/$H$24*$I$24</f>
        <v>6.4554805537908239E-2</v>
      </c>
      <c r="J5" s="15"/>
      <c r="K5" s="15"/>
      <c r="L5" s="15"/>
      <c r="M5" s="15"/>
      <c r="N5" s="15"/>
      <c r="O5" s="15"/>
      <c r="P5" s="15"/>
    </row>
    <row r="6" spans="1:16" x14ac:dyDescent="0.35">
      <c r="A6" s="20" t="s">
        <v>48</v>
      </c>
      <c r="B6" s="21">
        <v>183.42264162968965</v>
      </c>
      <c r="C6" s="22">
        <f t="shared" ref="C6:C23" si="0">B6/$B$24*$C$24</f>
        <v>3.396995647463999E-2</v>
      </c>
      <c r="E6" s="21">
        <v>194.76696317767502</v>
      </c>
      <c r="F6" s="21">
        <f t="shared" ref="F6:F23" si="1">E6/$E$24*$F$24</f>
        <v>6.210401243055487E-2</v>
      </c>
      <c r="H6" s="21">
        <v>6736.6197156146336</v>
      </c>
      <c r="I6" s="21">
        <f t="shared" ref="I6:I23" si="2">H6/$H$24*$I$24</f>
        <v>0.933517915636489</v>
      </c>
    </row>
    <row r="7" spans="1:16" x14ac:dyDescent="0.35">
      <c r="A7" s="20" t="s">
        <v>49</v>
      </c>
      <c r="B7" s="21">
        <v>130.50448862113282</v>
      </c>
      <c r="C7" s="22">
        <f t="shared" si="0"/>
        <v>2.4169490520997098E-2</v>
      </c>
      <c r="E7" s="21">
        <v>59.397310046529917</v>
      </c>
      <c r="F7" s="21">
        <f t="shared" si="1"/>
        <v>1.8939614918707329E-2</v>
      </c>
      <c r="H7" s="21">
        <v>4211.7595612961686</v>
      </c>
      <c r="I7" s="21">
        <f t="shared" si="2"/>
        <v>0.58363885343118682</v>
      </c>
    </row>
    <row r="8" spans="1:16" x14ac:dyDescent="0.35">
      <c r="A8" s="20" t="s">
        <v>50</v>
      </c>
      <c r="B8" s="21">
        <v>183.25469567741936</v>
      </c>
      <c r="C8" s="22">
        <f t="shared" si="0"/>
        <v>3.3938852808058674E-2</v>
      </c>
      <c r="E8" s="21">
        <v>289.88955328955711</v>
      </c>
      <c r="F8" s="21">
        <f t="shared" si="1"/>
        <v>9.2435103609225772E-2</v>
      </c>
      <c r="H8" s="21">
        <v>6324.4439491179883</v>
      </c>
      <c r="I8" s="21">
        <f t="shared" si="2"/>
        <v>0.87640121933196635</v>
      </c>
    </row>
    <row r="9" spans="1:16" x14ac:dyDescent="0.35">
      <c r="A9" s="20" t="s">
        <v>51</v>
      </c>
      <c r="B9" s="21">
        <v>37.091933288545285</v>
      </c>
      <c r="C9" s="22">
        <f t="shared" si="0"/>
        <v>6.8694428789001921E-3</v>
      </c>
      <c r="E9" s="21">
        <v>25.011775308238299</v>
      </c>
      <c r="F9" s="21">
        <f t="shared" si="1"/>
        <v>7.9753341085677804E-3</v>
      </c>
      <c r="H9" s="21">
        <v>1280.336355248314</v>
      </c>
      <c r="I9" s="21">
        <f t="shared" si="2"/>
        <v>0.17742086923723238</v>
      </c>
    </row>
    <row r="10" spans="1:16" x14ac:dyDescent="0.35">
      <c r="A10" s="20" t="s">
        <v>52</v>
      </c>
      <c r="B10" s="21">
        <v>431.03453494206565</v>
      </c>
      <c r="C10" s="22">
        <f t="shared" si="0"/>
        <v>7.982779149266489E-2</v>
      </c>
      <c r="E10" s="21">
        <v>561.56352291517749</v>
      </c>
      <c r="F10" s="21">
        <f t="shared" si="1"/>
        <v>0.17906192836130802</v>
      </c>
      <c r="H10" s="21">
        <v>13216.603661658333</v>
      </c>
      <c r="I10" s="21">
        <f t="shared" si="2"/>
        <v>1.831472878516075</v>
      </c>
    </row>
    <row r="11" spans="1:16" x14ac:dyDescent="0.35">
      <c r="A11" s="20" t="s">
        <v>53</v>
      </c>
      <c r="B11" s="21">
        <v>35.106495267891674</v>
      </c>
      <c r="C11" s="22">
        <f t="shared" si="0"/>
        <v>6.5017388564008157E-3</v>
      </c>
      <c r="E11" s="21">
        <v>3.2566756926181943</v>
      </c>
      <c r="F11" s="21">
        <f t="shared" si="1"/>
        <v>1.0384339540794832E-3</v>
      </c>
      <c r="H11" s="21">
        <v>801.54195377299993</v>
      </c>
      <c r="I11" s="21">
        <f t="shared" si="2"/>
        <v>0.11107258618844289</v>
      </c>
    </row>
    <row r="12" spans="1:16" x14ac:dyDescent="0.35">
      <c r="A12" s="20" t="s">
        <v>54</v>
      </c>
      <c r="B12" s="21">
        <v>132.16033300837137</v>
      </c>
      <c r="C12" s="22">
        <f t="shared" si="0"/>
        <v>2.447615365300471E-2</v>
      </c>
      <c r="E12" s="21">
        <v>29.330189545594365</v>
      </c>
      <c r="F12" s="21">
        <f t="shared" si="1"/>
        <v>9.3523173869505261E-3</v>
      </c>
      <c r="H12" s="21">
        <v>3253.7072415047824</v>
      </c>
      <c r="I12" s="21">
        <f t="shared" si="2"/>
        <v>0.45087805611775872</v>
      </c>
    </row>
    <row r="13" spans="1:16" x14ac:dyDescent="0.35">
      <c r="A13" s="20" t="s">
        <v>55</v>
      </c>
      <c r="B13" s="21">
        <v>131.23022767889927</v>
      </c>
      <c r="C13" s="22">
        <f t="shared" si="0"/>
        <v>2.4303897723866007E-2</v>
      </c>
      <c r="E13" s="21">
        <v>13.328758597004809</v>
      </c>
      <c r="F13" s="21">
        <f t="shared" si="1"/>
        <v>4.2500502964515794E-3</v>
      </c>
      <c r="H13" s="21">
        <v>3066.5850900632008</v>
      </c>
      <c r="I13" s="21">
        <f t="shared" si="2"/>
        <v>0.4249478584582011</v>
      </c>
    </row>
    <row r="14" spans="1:16" x14ac:dyDescent="0.35">
      <c r="A14" s="20" t="s">
        <v>56</v>
      </c>
      <c r="B14" s="21">
        <v>55.003174206899665</v>
      </c>
      <c r="C14" s="22">
        <f t="shared" si="0"/>
        <v>1.01866128258453E-2</v>
      </c>
      <c r="E14" s="21">
        <v>100.51897437442751</v>
      </c>
      <c r="F14" s="21">
        <f t="shared" si="1"/>
        <v>3.205179940276251E-2</v>
      </c>
      <c r="H14" s="21">
        <v>1871.0989184120281</v>
      </c>
      <c r="I14" s="21">
        <f t="shared" si="2"/>
        <v>0.25928498802107613</v>
      </c>
    </row>
    <row r="15" spans="1:16" x14ac:dyDescent="0.35">
      <c r="A15" s="20" t="s">
        <v>57</v>
      </c>
      <c r="B15" s="21">
        <v>139.77895089083617</v>
      </c>
      <c r="C15" s="22">
        <f t="shared" si="0"/>
        <v>2.5887125142482769E-2</v>
      </c>
      <c r="E15" s="21">
        <v>5.2175493797699302</v>
      </c>
      <c r="F15" s="21">
        <f t="shared" si="1"/>
        <v>1.663684365416071E-3</v>
      </c>
      <c r="H15" s="21">
        <v>2617.1539548569995</v>
      </c>
      <c r="I15" s="21">
        <f t="shared" si="2"/>
        <v>0.36266855010012861</v>
      </c>
    </row>
    <row r="16" spans="1:16" x14ac:dyDescent="0.35">
      <c r="A16" s="20" t="s">
        <v>58</v>
      </c>
      <c r="B16" s="21">
        <v>107.23483025907515</v>
      </c>
      <c r="C16" s="22">
        <f t="shared" si="0"/>
        <v>1.9859939231605502E-2</v>
      </c>
      <c r="E16" s="21">
        <v>69.591467571692419</v>
      </c>
      <c r="F16" s="21">
        <f t="shared" si="1"/>
        <v>2.2190156362351377E-2</v>
      </c>
      <c r="H16" s="21">
        <v>3627.9264062543612</v>
      </c>
      <c r="I16" s="21">
        <f t="shared" si="2"/>
        <v>0.50273496795419925</v>
      </c>
    </row>
    <row r="17" spans="1:9" x14ac:dyDescent="0.35">
      <c r="A17" s="23" t="s">
        <v>59</v>
      </c>
      <c r="B17" s="24">
        <v>42.366411893693794</v>
      </c>
      <c r="C17" s="25">
        <f t="shared" si="0"/>
        <v>7.8462787103513992E-3</v>
      </c>
      <c r="D17" s="33"/>
      <c r="E17" s="24">
        <v>8.6086301810566592</v>
      </c>
      <c r="F17" s="24">
        <f t="shared" si="1"/>
        <v>2.7449751592968003E-3</v>
      </c>
      <c r="H17" s="24">
        <v>1705.6498561699998</v>
      </c>
      <c r="I17" s="24">
        <f t="shared" si="2"/>
        <v>0.23635810922306483</v>
      </c>
    </row>
    <row r="18" spans="1:9" x14ac:dyDescent="0.35">
      <c r="A18" s="23" t="s">
        <v>60</v>
      </c>
      <c r="B18" s="24">
        <v>0</v>
      </c>
      <c r="C18" s="25">
        <f t="shared" si="0"/>
        <v>0</v>
      </c>
      <c r="D18" s="33"/>
      <c r="E18" s="24">
        <v>0</v>
      </c>
      <c r="F18" s="24">
        <f t="shared" si="1"/>
        <v>0</v>
      </c>
      <c r="H18" s="24">
        <v>0</v>
      </c>
      <c r="I18" s="24">
        <f t="shared" si="2"/>
        <v>0</v>
      </c>
    </row>
    <row r="19" spans="1:9" x14ac:dyDescent="0.35">
      <c r="A19" s="23" t="s">
        <v>61</v>
      </c>
      <c r="B19" s="24">
        <v>42.366411893693794</v>
      </c>
      <c r="C19" s="25">
        <f t="shared" si="0"/>
        <v>7.8462787103513992E-3</v>
      </c>
      <c r="D19" s="33"/>
      <c r="E19" s="24">
        <v>8.6086301810566592</v>
      </c>
      <c r="F19" s="24">
        <f t="shared" si="1"/>
        <v>2.7449751592968003E-3</v>
      </c>
      <c r="H19" s="24">
        <v>1705.6498561699998</v>
      </c>
      <c r="I19" s="24">
        <f t="shared" si="2"/>
        <v>0.23635810922306483</v>
      </c>
    </row>
    <row r="20" spans="1:9" x14ac:dyDescent="0.35">
      <c r="A20" s="20" t="s">
        <v>62</v>
      </c>
      <c r="B20" s="21">
        <v>3.5147937978402286</v>
      </c>
      <c r="C20" s="22">
        <f t="shared" si="0"/>
        <v>6.5094140651958063E-4</v>
      </c>
      <c r="E20" s="21">
        <v>0</v>
      </c>
      <c r="F20" s="21">
        <f t="shared" si="1"/>
        <v>0</v>
      </c>
      <c r="H20" s="21">
        <v>232.86977261543547</v>
      </c>
      <c r="I20" s="21">
        <f t="shared" si="2"/>
        <v>3.2269612049322945E-2</v>
      </c>
    </row>
    <row r="21" spans="1:9" x14ac:dyDescent="0.35">
      <c r="A21" s="20" t="s">
        <v>14</v>
      </c>
      <c r="B21" s="21">
        <v>7.1198637786927643E-2</v>
      </c>
      <c r="C21" s="22">
        <f t="shared" si="0"/>
        <v>1.3186020031041261E-5</v>
      </c>
      <c r="E21" s="21">
        <v>5.7880390309787894E-2</v>
      </c>
      <c r="F21" s="21">
        <f t="shared" si="1"/>
        <v>1.8455925073931955E-5</v>
      </c>
      <c r="H21" s="21">
        <v>3.231619547366984</v>
      </c>
      <c r="I21" s="21">
        <f t="shared" si="2"/>
        <v>4.4781728394073636E-4</v>
      </c>
    </row>
    <row r="22" spans="1:9" x14ac:dyDescent="0.35">
      <c r="A22" s="20" t="s">
        <v>13</v>
      </c>
      <c r="B22" s="21">
        <v>0.48010721001831846</v>
      </c>
      <c r="C22" s="22">
        <f t="shared" si="0"/>
        <v>8.8916073188007291E-5</v>
      </c>
      <c r="E22" s="21">
        <v>0.30351296702567909</v>
      </c>
      <c r="F22" s="21">
        <f t="shared" si="1"/>
        <v>9.6779108579118383E-5</v>
      </c>
      <c r="H22" s="21">
        <v>20.231486638999723</v>
      </c>
      <c r="I22" s="21">
        <f t="shared" si="2"/>
        <v>2.8035507472226879E-3</v>
      </c>
    </row>
    <row r="23" spans="1:9" x14ac:dyDescent="0.35">
      <c r="A23" s="20" t="s">
        <v>63</v>
      </c>
      <c r="B23" s="21">
        <v>1.2272854703262555</v>
      </c>
      <c r="C23" s="22">
        <f t="shared" si="0"/>
        <v>2.2729382609759936E-4</v>
      </c>
      <c r="E23" s="21">
        <v>0.59692996914476149</v>
      </c>
      <c r="F23" s="21">
        <f t="shared" si="1"/>
        <v>1.9033898572479418E-4</v>
      </c>
      <c r="H23" s="21">
        <v>39.68464105969786</v>
      </c>
      <c r="I23" s="21">
        <f t="shared" si="2"/>
        <v>5.4992451657858423E-3</v>
      </c>
    </row>
    <row r="24" spans="1:9" s="13" customFormat="1" x14ac:dyDescent="0.35">
      <c r="A24" s="26" t="s">
        <v>64</v>
      </c>
      <c r="B24" s="27">
        <f>SUM(B5:B18,B20:B23)</f>
        <v>1626.886485611594</v>
      </c>
      <c r="C24" s="28">
        <f>'Corporate Asset Add FY 23&amp;FY24'!C48</f>
        <v>0.30130011548400015</v>
      </c>
      <c r="D24" s="34"/>
      <c r="E24" s="27">
        <f>SUM(E5:E16,E19:E23)</f>
        <v>1361.4396934058218</v>
      </c>
      <c r="F24" s="28">
        <f>'Corporate Asset Add FY 23&amp;FY24'!C36</f>
        <v>0.43411298437504992</v>
      </c>
      <c r="H24" s="27">
        <f>SUM(H5:H16,H19:H23)</f>
        <v>49475.296170643822</v>
      </c>
      <c r="I24" s="82">
        <f>'Working of HO Dep'!G22</f>
        <v>6.8559718830000005</v>
      </c>
    </row>
    <row r="25" spans="1:9" x14ac:dyDescent="0.35">
      <c r="B2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26"/>
  <sheetViews>
    <sheetView showGridLines="0" topLeftCell="A8" workbookViewId="0">
      <selection activeCell="I24" sqref="I24"/>
    </sheetView>
  </sheetViews>
  <sheetFormatPr defaultRowHeight="14.5" x14ac:dyDescent="0.35"/>
  <cols>
    <col min="1" max="1" width="18.81640625" style="14" bestFit="1" customWidth="1"/>
    <col min="2" max="2" width="8.81640625" style="14" bestFit="1" customWidth="1"/>
    <col min="3" max="3" width="14.36328125" style="14" bestFit="1" customWidth="1"/>
    <col min="4" max="4" width="8.7265625" style="14"/>
    <col min="5" max="5" width="8.81640625" style="14" bestFit="1" customWidth="1"/>
    <col min="6" max="6" width="15.08984375" style="14" bestFit="1" customWidth="1"/>
    <col min="7" max="7" width="8.7265625" style="14"/>
    <col min="8" max="8" width="9.81640625" style="14" bestFit="1" customWidth="1"/>
    <col min="9" max="9" width="11.54296875" style="14" bestFit="1" customWidth="1"/>
    <col min="10" max="16384" width="8.7265625" style="14"/>
  </cols>
  <sheetData>
    <row r="3" spans="1:16" s="16" customFormat="1" ht="43.5" x14ac:dyDescent="0.35">
      <c r="A3" s="18" t="s">
        <v>45</v>
      </c>
      <c r="B3" s="18" t="s">
        <v>40</v>
      </c>
      <c r="C3" s="18" t="s">
        <v>65</v>
      </c>
      <c r="D3" s="29"/>
      <c r="E3" s="18" t="s">
        <v>66</v>
      </c>
      <c r="F3" s="18" t="s">
        <v>43</v>
      </c>
      <c r="G3" s="29"/>
      <c r="H3" s="18" t="s">
        <v>67</v>
      </c>
      <c r="I3" s="18" t="s">
        <v>68</v>
      </c>
    </row>
    <row r="4" spans="1:16" s="17" customFormat="1" x14ac:dyDescent="0.35">
      <c r="A4" s="19" t="s">
        <v>46</v>
      </c>
      <c r="B4" s="19" t="s">
        <v>44</v>
      </c>
      <c r="C4" s="19" t="s">
        <v>44</v>
      </c>
      <c r="D4" s="30"/>
      <c r="E4" s="19" t="s">
        <v>44</v>
      </c>
      <c r="F4" s="19" t="s">
        <v>44</v>
      </c>
      <c r="G4" s="30"/>
      <c r="H4" s="19" t="s">
        <v>44</v>
      </c>
      <c r="I4" s="19" t="s">
        <v>44</v>
      </c>
    </row>
    <row r="5" spans="1:16" x14ac:dyDescent="0.35">
      <c r="A5" s="20" t="s">
        <v>47</v>
      </c>
      <c r="B5" s="21">
        <v>13.414429342271918</v>
      </c>
      <c r="C5" s="22">
        <f>B5/$B$24*$C$24</f>
        <v>2.8193463493121373E-3</v>
      </c>
      <c r="D5" s="31"/>
      <c r="E5" s="21">
        <v>0</v>
      </c>
      <c r="F5" s="21">
        <f>E5/$E$24*$F$24</f>
        <v>0</v>
      </c>
      <c r="G5" s="31"/>
      <c r="H5" s="21">
        <v>465.8342093205207</v>
      </c>
      <c r="I5" s="21">
        <f>H5/$H$24*$I$24</f>
        <v>7.1688685992352064E-2</v>
      </c>
      <c r="J5" s="15"/>
      <c r="K5" s="15"/>
      <c r="L5" s="15"/>
      <c r="M5" s="15"/>
      <c r="N5" s="15"/>
      <c r="O5" s="15"/>
      <c r="P5" s="15"/>
    </row>
    <row r="6" spans="1:16" x14ac:dyDescent="0.35">
      <c r="A6" s="20" t="s">
        <v>48</v>
      </c>
      <c r="B6" s="21">
        <v>184.05910239831141</v>
      </c>
      <c r="C6" s="22">
        <f t="shared" ref="C6:C23" si="0">B6/$B$24*$C$24</f>
        <v>3.8684191862645483E-2</v>
      </c>
      <c r="D6" s="32"/>
      <c r="E6" s="21">
        <v>160.06589466743964</v>
      </c>
      <c r="F6" s="21">
        <f t="shared" ref="F6:F23" si="1">E6/$E$24*$F$24</f>
        <v>6.2165656262978299E-2</v>
      </c>
      <c r="G6" s="32"/>
      <c r="H6" s="21">
        <v>6750.2384603096334</v>
      </c>
      <c r="I6" s="21">
        <f t="shared" ref="I6:I23" si="2">H6/$H$24*$I$24</f>
        <v>1.0388153460444411</v>
      </c>
    </row>
    <row r="7" spans="1:16" x14ac:dyDescent="0.35">
      <c r="A7" s="20" t="s">
        <v>49</v>
      </c>
      <c r="B7" s="21">
        <v>135.95428201259864</v>
      </c>
      <c r="C7" s="22">
        <f t="shared" si="0"/>
        <v>2.8573873616651011E-2</v>
      </c>
      <c r="D7" s="32"/>
      <c r="E7" s="21">
        <v>55.535154313197779</v>
      </c>
      <c r="F7" s="21">
        <f t="shared" si="1"/>
        <v>2.1568487907549162E-2</v>
      </c>
      <c r="G7" s="32"/>
      <c r="H7" s="21">
        <v>4326.4281029061685</v>
      </c>
      <c r="I7" s="21">
        <f t="shared" si="2"/>
        <v>0.66580757602609342</v>
      </c>
    </row>
    <row r="8" spans="1:16" x14ac:dyDescent="0.35">
      <c r="A8" s="20" t="s">
        <v>50</v>
      </c>
      <c r="B8" s="21">
        <v>183.98770161267379</v>
      </c>
      <c r="C8" s="22">
        <f t="shared" si="0"/>
        <v>3.8669185369324809E-2</v>
      </c>
      <c r="D8" s="32"/>
      <c r="E8" s="21">
        <v>271.76286054286538</v>
      </c>
      <c r="F8" s="21">
        <f t="shared" si="1"/>
        <v>0.10554601033937863</v>
      </c>
      <c r="G8" s="32"/>
      <c r="H8" s="21">
        <v>6419.2682804029882</v>
      </c>
      <c r="I8" s="21">
        <f t="shared" si="2"/>
        <v>0.98788130808538177</v>
      </c>
    </row>
    <row r="9" spans="1:16" x14ac:dyDescent="0.35">
      <c r="A9" s="20" t="s">
        <v>51</v>
      </c>
      <c r="B9" s="21">
        <v>38.013859258930289</v>
      </c>
      <c r="C9" s="22">
        <f t="shared" si="0"/>
        <v>7.9894740648564222E-3</v>
      </c>
      <c r="D9" s="32"/>
      <c r="E9" s="21">
        <v>16.937329648876069</v>
      </c>
      <c r="F9" s="21">
        <f t="shared" si="1"/>
        <v>6.5780422191271696E-3</v>
      </c>
      <c r="G9" s="32"/>
      <c r="H9" s="21">
        <v>1322.1882857373141</v>
      </c>
      <c r="I9" s="21">
        <f t="shared" si="2"/>
        <v>0.20347569788239916</v>
      </c>
    </row>
    <row r="10" spans="1:16" x14ac:dyDescent="0.35">
      <c r="A10" s="20" t="s">
        <v>52</v>
      </c>
      <c r="B10" s="21">
        <v>436.22209386332361</v>
      </c>
      <c r="C10" s="22">
        <f t="shared" si="0"/>
        <v>9.1681959511112826E-2</v>
      </c>
      <c r="D10" s="32"/>
      <c r="E10" s="21">
        <v>517.16791026502449</v>
      </c>
      <c r="F10" s="21">
        <f t="shared" si="1"/>
        <v>0.20085529529307181</v>
      </c>
      <c r="G10" s="32"/>
      <c r="H10" s="21">
        <v>13431.730450170335</v>
      </c>
      <c r="I10" s="21">
        <f t="shared" si="2"/>
        <v>2.067051082359737</v>
      </c>
    </row>
    <row r="11" spans="1:16" x14ac:dyDescent="0.35">
      <c r="A11" s="20" t="s">
        <v>53</v>
      </c>
      <c r="B11" s="21">
        <v>35.359270331691675</v>
      </c>
      <c r="C11" s="22">
        <f t="shared" si="0"/>
        <v>7.4315520385090051E-3</v>
      </c>
      <c r="D11" s="32"/>
      <c r="E11" s="21">
        <v>2.2600098407484257</v>
      </c>
      <c r="F11" s="21">
        <f t="shared" si="1"/>
        <v>8.7773223148387665E-4</v>
      </c>
      <c r="G11" s="32"/>
      <c r="H11" s="21">
        <v>808.46642597300001</v>
      </c>
      <c r="I11" s="21">
        <f t="shared" si="2"/>
        <v>0.12441743132492696</v>
      </c>
    </row>
    <row r="12" spans="1:16" x14ac:dyDescent="0.35">
      <c r="A12" s="20" t="s">
        <v>54</v>
      </c>
      <c r="B12" s="21">
        <v>140.37048265321928</v>
      </c>
      <c r="C12" s="22">
        <f t="shared" si="0"/>
        <v>2.9502038269524349E-2</v>
      </c>
      <c r="D12" s="32"/>
      <c r="E12" s="21">
        <v>24.874430236500153</v>
      </c>
      <c r="F12" s="21">
        <f t="shared" si="1"/>
        <v>9.6606168542801747E-3</v>
      </c>
      <c r="G12" s="32"/>
      <c r="H12" s="21">
        <v>3332.2854403557822</v>
      </c>
      <c r="I12" s="21">
        <f t="shared" si="2"/>
        <v>0.51281584690613435</v>
      </c>
    </row>
    <row r="13" spans="1:16" x14ac:dyDescent="0.35">
      <c r="A13" s="20" t="s">
        <v>55</v>
      </c>
      <c r="B13" s="21">
        <v>132.11612209987729</v>
      </c>
      <c r="C13" s="22">
        <f t="shared" si="0"/>
        <v>2.7767197323392126E-2</v>
      </c>
      <c r="D13" s="32"/>
      <c r="E13" s="21">
        <v>7.4920927392756642</v>
      </c>
      <c r="F13" s="21">
        <f t="shared" si="1"/>
        <v>2.909744532948959E-3</v>
      </c>
      <c r="G13" s="32"/>
      <c r="H13" s="21">
        <v>3100.9057559492003</v>
      </c>
      <c r="I13" s="21">
        <f t="shared" si="2"/>
        <v>0.47720810232973726</v>
      </c>
    </row>
    <row r="14" spans="1:16" x14ac:dyDescent="0.35">
      <c r="A14" s="20" t="s">
        <v>56</v>
      </c>
      <c r="B14" s="21">
        <v>56.927637576539666</v>
      </c>
      <c r="C14" s="22">
        <f t="shared" si="0"/>
        <v>1.1964633237927874E-2</v>
      </c>
      <c r="D14" s="32"/>
      <c r="E14" s="21">
        <v>88.99655014815815</v>
      </c>
      <c r="F14" s="21">
        <f t="shared" si="1"/>
        <v>3.4564070982116141E-2</v>
      </c>
      <c r="G14" s="32"/>
      <c r="H14" s="21">
        <v>1883.9062777390282</v>
      </c>
      <c r="I14" s="21">
        <f t="shared" si="2"/>
        <v>0.28992023960809743</v>
      </c>
    </row>
    <row r="15" spans="1:16" x14ac:dyDescent="0.35">
      <c r="A15" s="20" t="s">
        <v>57</v>
      </c>
      <c r="B15" s="21">
        <v>141.74919091262106</v>
      </c>
      <c r="C15" s="22">
        <f t="shared" si="0"/>
        <v>2.9791805057117905E-2</v>
      </c>
      <c r="D15" s="32"/>
      <c r="E15" s="21">
        <v>7.7072737984279014</v>
      </c>
      <c r="F15" s="21">
        <f t="shared" si="1"/>
        <v>2.9933155634008488E-3</v>
      </c>
      <c r="G15" s="32"/>
      <c r="H15" s="21">
        <v>2659.285926643</v>
      </c>
      <c r="I15" s="21">
        <f t="shared" si="2"/>
        <v>0.40924584314463519</v>
      </c>
    </row>
    <row r="16" spans="1:16" x14ac:dyDescent="0.35">
      <c r="A16" s="20" t="s">
        <v>58</v>
      </c>
      <c r="B16" s="21">
        <v>112.34799509926415</v>
      </c>
      <c r="C16" s="22">
        <f t="shared" si="0"/>
        <v>2.3612477411730337E-2</v>
      </c>
      <c r="D16" s="32"/>
      <c r="E16" s="21">
        <v>68.349585534680969</v>
      </c>
      <c r="F16" s="21">
        <f t="shared" si="1"/>
        <v>2.6545297790600077E-2</v>
      </c>
      <c r="G16" s="32"/>
      <c r="H16" s="21">
        <v>3780.003471006361</v>
      </c>
      <c r="I16" s="21">
        <f t="shared" si="2"/>
        <v>0.58171657740259186</v>
      </c>
    </row>
    <row r="17" spans="1:9" x14ac:dyDescent="0.35">
      <c r="A17" s="23" t="s">
        <v>59</v>
      </c>
      <c r="B17" s="24">
        <v>43.308760898902243</v>
      </c>
      <c r="C17" s="25">
        <f t="shared" si="0"/>
        <v>9.1023176475185444E-3</v>
      </c>
      <c r="D17" s="33"/>
      <c r="E17" s="24">
        <v>9.4117440899214877</v>
      </c>
      <c r="F17" s="24">
        <f t="shared" si="1"/>
        <v>3.6552898988556006E-3</v>
      </c>
      <c r="G17" s="33"/>
      <c r="H17" s="24">
        <v>1722.0632334049999</v>
      </c>
      <c r="I17" s="24">
        <f t="shared" si="2"/>
        <v>0.26501370643993027</v>
      </c>
    </row>
    <row r="18" spans="1:9" x14ac:dyDescent="0.35">
      <c r="A18" s="23" t="s">
        <v>60</v>
      </c>
      <c r="B18" s="24">
        <v>0</v>
      </c>
      <c r="C18" s="25">
        <f t="shared" si="0"/>
        <v>0</v>
      </c>
      <c r="D18" s="33"/>
      <c r="E18" s="24">
        <v>0</v>
      </c>
      <c r="F18" s="24">
        <f t="shared" si="1"/>
        <v>0</v>
      </c>
      <c r="G18" s="33"/>
      <c r="H18" s="24">
        <v>0</v>
      </c>
      <c r="I18" s="24">
        <f t="shared" si="2"/>
        <v>0</v>
      </c>
    </row>
    <row r="19" spans="1:9" x14ac:dyDescent="0.35">
      <c r="A19" s="23" t="s">
        <v>61</v>
      </c>
      <c r="B19" s="24">
        <v>43.308760898902243</v>
      </c>
      <c r="C19" s="25">
        <f t="shared" si="0"/>
        <v>9.1023176475185444E-3</v>
      </c>
      <c r="D19" s="33"/>
      <c r="E19" s="24">
        <v>9.4117440899214877</v>
      </c>
      <c r="F19" s="24">
        <f t="shared" si="1"/>
        <v>3.6552898988556006E-3</v>
      </c>
      <c r="G19" s="33"/>
      <c r="H19" s="24">
        <v>1722.0632334049999</v>
      </c>
      <c r="I19" s="24">
        <f t="shared" si="2"/>
        <v>0.26501370643993027</v>
      </c>
    </row>
    <row r="20" spans="1:9" x14ac:dyDescent="0.35">
      <c r="A20" s="20" t="s">
        <v>62</v>
      </c>
      <c r="B20" s="21">
        <v>3.9354237978402287</v>
      </c>
      <c r="C20" s="22">
        <f t="shared" si="0"/>
        <v>8.2711850309375964E-4</v>
      </c>
      <c r="D20" s="32"/>
      <c r="E20" s="21">
        <v>3.6825546208815688E-2</v>
      </c>
      <c r="F20" s="21">
        <f t="shared" si="1"/>
        <v>1.4302136329978244E-5</v>
      </c>
      <c r="G20" s="32"/>
      <c r="H20" s="21">
        <v>243.36977261543547</v>
      </c>
      <c r="I20" s="21">
        <f t="shared" si="2"/>
        <v>3.7452936817385242E-2</v>
      </c>
    </row>
    <row r="21" spans="1:9" x14ac:dyDescent="0.35">
      <c r="A21" s="20" t="s">
        <v>14</v>
      </c>
      <c r="B21" s="21">
        <v>7.4891235786927648E-2</v>
      </c>
      <c r="C21" s="22">
        <f t="shared" si="0"/>
        <v>1.5740090526697631E-5</v>
      </c>
      <c r="D21" s="32"/>
      <c r="E21" s="21">
        <v>5.5713972512357296E-2</v>
      </c>
      <c r="F21" s="21">
        <f t="shared" si="1"/>
        <v>2.1637936497616464E-5</v>
      </c>
      <c r="G21" s="32"/>
      <c r="H21" s="21">
        <v>3.231619547366984</v>
      </c>
      <c r="I21" s="21">
        <f t="shared" si="2"/>
        <v>4.9732405723456848E-4</v>
      </c>
    </row>
    <row r="22" spans="1:9" x14ac:dyDescent="0.35">
      <c r="A22" s="20" t="s">
        <v>13</v>
      </c>
      <c r="B22" s="21">
        <v>0.53915131070031852</v>
      </c>
      <c r="C22" s="22">
        <f t="shared" si="0"/>
        <v>1.133148672049552E-4</v>
      </c>
      <c r="D22" s="32"/>
      <c r="E22" s="21">
        <v>0.30267020120406252</v>
      </c>
      <c r="F22" s="21">
        <f t="shared" si="1"/>
        <v>1.1754966120790806E-4</v>
      </c>
      <c r="G22" s="32"/>
      <c r="H22" s="21">
        <v>22.235367712999722</v>
      </c>
      <c r="I22" s="21">
        <f t="shared" si="2"/>
        <v>3.421870403693216E-3</v>
      </c>
    </row>
    <row r="23" spans="1:9" x14ac:dyDescent="0.35">
      <c r="A23" s="20" t="s">
        <v>63</v>
      </c>
      <c r="B23" s="21">
        <v>1.6050266686542656</v>
      </c>
      <c r="C23" s="22">
        <f t="shared" si="0"/>
        <v>3.3733273055152062E-4</v>
      </c>
      <c r="D23" s="32"/>
      <c r="E23" s="21">
        <v>1.1378982369030126</v>
      </c>
      <c r="F23" s="21">
        <f t="shared" si="1"/>
        <v>4.419316857256237E-4</v>
      </c>
      <c r="G23" s="32"/>
      <c r="H23" s="21">
        <v>49.086960681697853</v>
      </c>
      <c r="I23" s="21">
        <f t="shared" si="2"/>
        <v>7.554146175228425E-3</v>
      </c>
    </row>
    <row r="24" spans="1:9" s="13" customFormat="1" x14ac:dyDescent="0.35">
      <c r="A24" s="26" t="s">
        <v>64</v>
      </c>
      <c r="B24" s="27">
        <f>SUM(B5:B18,B20:B23)</f>
        <v>1659.9854210732069</v>
      </c>
      <c r="C24" s="28">
        <f>'Corporate Asset Add FY 23&amp;FY24'!D48</f>
        <v>0.34888355795099979</v>
      </c>
      <c r="D24" s="34"/>
      <c r="E24" s="27">
        <f>SUM(E5:E16,E19:E23)</f>
        <v>1232.0939437819445</v>
      </c>
      <c r="F24" s="28">
        <f>'Corporate Asset Add FY 23&amp;FY24'!D36</f>
        <v>0.47851498129555192</v>
      </c>
      <c r="G24" s="34"/>
      <c r="H24" s="27">
        <f>SUM(H5:H16,H19:H23)</f>
        <v>50320.528040475838</v>
      </c>
      <c r="I24" s="82">
        <f>'Working of HO Dep'!K22</f>
        <v>7.7439837210000002</v>
      </c>
    </row>
    <row r="25" spans="1:9" x14ac:dyDescent="0.35">
      <c r="B25" s="15"/>
    </row>
    <row r="26" spans="1:9" x14ac:dyDescent="0.35">
      <c r="I2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8"/>
  <sheetViews>
    <sheetView showGridLines="0" topLeftCell="A25" zoomScale="83" workbookViewId="0">
      <selection activeCell="A39" sqref="A39"/>
    </sheetView>
  </sheetViews>
  <sheetFormatPr defaultColWidth="8.90625" defaultRowHeight="14.5" outlineLevelRow="1" x14ac:dyDescent="0.35"/>
  <cols>
    <col min="1" max="1" width="8.90625" style="2"/>
    <col min="2" max="2" width="35.81640625" style="2" bestFit="1" customWidth="1"/>
    <col min="3" max="4" width="10.1796875" style="2" bestFit="1" customWidth="1"/>
    <col min="5" max="16384" width="8.90625" style="2"/>
  </cols>
  <sheetData>
    <row r="2" spans="2:4" x14ac:dyDescent="0.35">
      <c r="B2" s="35" t="s">
        <v>0</v>
      </c>
      <c r="C2" s="36" t="s">
        <v>1</v>
      </c>
      <c r="D2" s="36" t="s">
        <v>2</v>
      </c>
    </row>
    <row r="3" spans="2:4" x14ac:dyDescent="0.35">
      <c r="B3" s="1" t="s">
        <v>3</v>
      </c>
      <c r="C3" s="3">
        <v>14.181717248</v>
      </c>
      <c r="D3" s="3">
        <v>35.724947096673652</v>
      </c>
    </row>
    <row r="4" spans="2:4" x14ac:dyDescent="0.35">
      <c r="B4" s="1" t="s">
        <v>4</v>
      </c>
      <c r="C4" s="3">
        <v>198.862228759</v>
      </c>
      <c r="D4" s="3">
        <v>196.17973154000001</v>
      </c>
    </row>
    <row r="5" spans="2:4" x14ac:dyDescent="0.35">
      <c r="B5" s="1" t="s">
        <v>5</v>
      </c>
      <c r="C5" s="3">
        <v>195.23145760799997</v>
      </c>
      <c r="D5" s="3">
        <v>203.4857944682</v>
      </c>
    </row>
    <row r="6" spans="2:4" x14ac:dyDescent="0.35">
      <c r="B6" s="1" t="s">
        <v>6</v>
      </c>
      <c r="C6" s="3">
        <v>33.617218113999996</v>
      </c>
      <c r="D6" s="3">
        <v>33.948840657999995</v>
      </c>
    </row>
    <row r="7" spans="2:4" x14ac:dyDescent="0.35">
      <c r="B7" s="1" t="s">
        <v>7</v>
      </c>
      <c r="C7" s="3">
        <v>47.128025213000001</v>
      </c>
      <c r="D7" s="3">
        <v>86.698536245000014</v>
      </c>
    </row>
    <row r="8" spans="2:4" x14ac:dyDescent="0.35">
      <c r="B8" s="1" t="s">
        <v>8</v>
      </c>
      <c r="C8" s="3">
        <v>78.578198850999982</v>
      </c>
      <c r="D8" s="3">
        <v>26.727090192999999</v>
      </c>
    </row>
    <row r="9" spans="2:4" x14ac:dyDescent="0.35">
      <c r="B9" s="1" t="s">
        <v>9</v>
      </c>
      <c r="C9" s="3">
        <v>17.402124098000002</v>
      </c>
      <c r="D9" s="3">
        <v>21.861932829000001</v>
      </c>
    </row>
    <row r="10" spans="2:4" x14ac:dyDescent="0.35">
      <c r="B10" s="1" t="s">
        <v>10</v>
      </c>
      <c r="C10" s="3">
        <v>6.9244721999999994</v>
      </c>
      <c r="D10" s="3">
        <v>5.1124355999999995</v>
      </c>
    </row>
    <row r="11" spans="2:4" x14ac:dyDescent="0.35">
      <c r="B11" s="1" t="s">
        <v>11</v>
      </c>
      <c r="C11" s="3">
        <v>10.5</v>
      </c>
      <c r="D11" s="3">
        <v>9.5300000000000011</v>
      </c>
    </row>
    <row r="12" spans="2:4" x14ac:dyDescent="0.35">
      <c r="B12" s="1" t="s">
        <v>12</v>
      </c>
      <c r="C12" s="3">
        <v>13.317006396</v>
      </c>
      <c r="D12" s="3">
        <v>7.3562981279999997</v>
      </c>
    </row>
    <row r="13" spans="2:4" x14ac:dyDescent="0.35">
      <c r="B13" s="1" t="s">
        <v>13</v>
      </c>
      <c r="C13" s="3">
        <v>2.0038810739999997</v>
      </c>
      <c r="D13" s="3">
        <v>0.807742768</v>
      </c>
    </row>
    <row r="14" spans="2:4" x14ac:dyDescent="0.35">
      <c r="B14" s="1" t="s">
        <v>14</v>
      </c>
      <c r="C14" s="3">
        <v>0</v>
      </c>
      <c r="D14" s="3">
        <v>0.17583799999999999</v>
      </c>
    </row>
    <row r="15" spans="2:4" x14ac:dyDescent="0.35">
      <c r="B15" s="1" t="s">
        <v>15</v>
      </c>
      <c r="C15" s="3">
        <v>617.74632956100004</v>
      </c>
      <c r="D15" s="3">
        <v>627.60918752587372</v>
      </c>
    </row>
    <row r="16" spans="2:4" x14ac:dyDescent="0.35">
      <c r="B16" s="6" t="s">
        <v>16</v>
      </c>
      <c r="C16" s="37">
        <v>6.479572376000001</v>
      </c>
      <c r="D16" s="37">
        <v>2.0465996759999854</v>
      </c>
    </row>
    <row r="17" spans="2:10" x14ac:dyDescent="0.35">
      <c r="B17" s="1" t="s">
        <v>17</v>
      </c>
      <c r="C17" s="3"/>
      <c r="D17" s="3">
        <v>126.4913624</v>
      </c>
    </row>
    <row r="18" spans="2:10" x14ac:dyDescent="0.35">
      <c r="B18" s="1" t="s">
        <v>18</v>
      </c>
      <c r="C18" s="3"/>
      <c r="D18" s="3">
        <v>3.1446958999999999</v>
      </c>
    </row>
    <row r="19" spans="2:10" x14ac:dyDescent="0.35">
      <c r="B19" s="1" t="s">
        <v>19</v>
      </c>
      <c r="C19" s="3">
        <v>224.59295633299996</v>
      </c>
      <c r="D19" s="3">
        <v>30.021167033000054</v>
      </c>
    </row>
    <row r="20" spans="2:10" x14ac:dyDescent="0.35">
      <c r="B20" s="1" t="s">
        <v>20</v>
      </c>
      <c r="C20" s="3">
        <f>SUM(C15:C19)</f>
        <v>848.81885826999996</v>
      </c>
      <c r="D20" s="3">
        <f>SUM(D15:D19)</f>
        <v>789.31301253487379</v>
      </c>
    </row>
    <row r="22" spans="2:10" x14ac:dyDescent="0.35">
      <c r="B22" s="1" t="s">
        <v>21</v>
      </c>
      <c r="C22" s="3">
        <f>C16</f>
        <v>6.479572376000001</v>
      </c>
      <c r="D22" s="1"/>
    </row>
    <row r="24" spans="2:10" x14ac:dyDescent="0.35">
      <c r="B24" s="4" t="s">
        <v>22</v>
      </c>
      <c r="C24" s="5" t="s">
        <v>23</v>
      </c>
      <c r="D24" s="5" t="s">
        <v>24</v>
      </c>
      <c r="E24" s="5" t="s">
        <v>25</v>
      </c>
      <c r="F24" s="5" t="s">
        <v>26</v>
      </c>
      <c r="G24" s="5" t="s">
        <v>27</v>
      </c>
      <c r="H24" s="5" t="s">
        <v>28</v>
      </c>
      <c r="I24" s="5" t="s">
        <v>29</v>
      </c>
      <c r="J24" s="5" t="s">
        <v>30</v>
      </c>
    </row>
    <row r="25" spans="2:10" x14ac:dyDescent="0.35">
      <c r="B25" s="1" t="s">
        <v>31</v>
      </c>
      <c r="C25" s="1">
        <v>0</v>
      </c>
      <c r="D25" s="3">
        <f>C28</f>
        <v>6.479572376000001</v>
      </c>
      <c r="E25" s="3">
        <f t="shared" ref="E25:J25" si="0">D28</f>
        <v>8.5261720519999855</v>
      </c>
      <c r="F25" s="3">
        <f t="shared" si="0"/>
        <v>8.5261720519999855</v>
      </c>
      <c r="G25" s="3">
        <f t="shared" si="0"/>
        <v>8.5261720519999855</v>
      </c>
      <c r="H25" s="3">
        <f t="shared" si="0"/>
        <v>8.5261720519999855</v>
      </c>
      <c r="I25" s="3">
        <f t="shared" si="0"/>
        <v>8.5261720519999855</v>
      </c>
      <c r="J25" s="3">
        <f t="shared" si="0"/>
        <v>8.5261720519999855</v>
      </c>
    </row>
    <row r="26" spans="2:10" x14ac:dyDescent="0.35">
      <c r="B26" s="1" t="s">
        <v>32</v>
      </c>
      <c r="C26" s="3">
        <f>C16</f>
        <v>6.479572376000001</v>
      </c>
      <c r="D26" s="3">
        <f>D16</f>
        <v>2.0465996759999854</v>
      </c>
      <c r="E26" s="1"/>
      <c r="F26" s="1"/>
      <c r="G26" s="1"/>
      <c r="H26" s="1"/>
      <c r="I26" s="1"/>
      <c r="J26" s="1"/>
    </row>
    <row r="27" spans="2:10" x14ac:dyDescent="0.35">
      <c r="B27" s="1" t="s">
        <v>33</v>
      </c>
      <c r="C27" s="1"/>
      <c r="D27" s="1"/>
      <c r="E27" s="1"/>
      <c r="F27" s="1"/>
      <c r="G27" s="1"/>
      <c r="H27" s="1"/>
      <c r="I27" s="1"/>
      <c r="J27" s="1"/>
    </row>
    <row r="28" spans="2:10" x14ac:dyDescent="0.35">
      <c r="B28" s="1" t="s">
        <v>34</v>
      </c>
      <c r="C28" s="3">
        <f>C25+C26-C27</f>
        <v>6.479572376000001</v>
      </c>
      <c r="D28" s="3">
        <f>D25+D26-D27</f>
        <v>8.5261720519999855</v>
      </c>
      <c r="E28" s="3">
        <f t="shared" ref="E28:J28" si="1">E25+E26-E27</f>
        <v>8.5261720519999855</v>
      </c>
      <c r="F28" s="3">
        <f t="shared" si="1"/>
        <v>8.5261720519999855</v>
      </c>
      <c r="G28" s="3">
        <f t="shared" si="1"/>
        <v>8.5261720519999855</v>
      </c>
      <c r="H28" s="3">
        <f t="shared" si="1"/>
        <v>8.5261720519999855</v>
      </c>
      <c r="I28" s="3">
        <f t="shared" si="1"/>
        <v>8.5261720519999855</v>
      </c>
      <c r="J28" s="3">
        <f t="shared" si="1"/>
        <v>8.5261720519999855</v>
      </c>
    </row>
    <row r="30" spans="2:10" x14ac:dyDescent="0.35">
      <c r="B30" s="4" t="s">
        <v>35</v>
      </c>
      <c r="C30" s="5" t="s">
        <v>23</v>
      </c>
      <c r="D30" s="5" t="s">
        <v>24</v>
      </c>
      <c r="E30" s="5" t="s">
        <v>25</v>
      </c>
      <c r="F30" s="5" t="s">
        <v>26</v>
      </c>
      <c r="G30" s="5" t="s">
        <v>27</v>
      </c>
      <c r="H30" s="5" t="s">
        <v>28</v>
      </c>
      <c r="I30" s="5" t="s">
        <v>29</v>
      </c>
      <c r="J30" s="5" t="s">
        <v>30</v>
      </c>
    </row>
    <row r="31" spans="2:10" x14ac:dyDescent="0.35">
      <c r="B31" s="1" t="s">
        <v>31</v>
      </c>
      <c r="C31" s="1"/>
      <c r="D31" s="3">
        <f>C34</f>
        <v>4.3646399524735999</v>
      </c>
      <c r="E31" s="3">
        <f t="shared" ref="E31:J31" si="2">D34</f>
        <v>5.4011080727743899</v>
      </c>
      <c r="F31" s="3">
        <f t="shared" si="2"/>
        <v>4.9509261884287907</v>
      </c>
      <c r="G31" s="3">
        <f t="shared" si="2"/>
        <v>4.5007443040831916</v>
      </c>
      <c r="H31" s="3">
        <f t="shared" si="2"/>
        <v>4.0505624197375925</v>
      </c>
      <c r="I31" s="3">
        <f t="shared" si="2"/>
        <v>3.6003805353919933</v>
      </c>
      <c r="J31" s="3">
        <f t="shared" si="2"/>
        <v>3.1501986510463942</v>
      </c>
    </row>
    <row r="32" spans="2:10" x14ac:dyDescent="0.35">
      <c r="B32" s="1" t="s">
        <v>32</v>
      </c>
      <c r="C32" s="3">
        <f>C26*0.7</f>
        <v>4.5357006632000001</v>
      </c>
      <c r="D32" s="3">
        <f>D26*0.7</f>
        <v>1.4326197731999897</v>
      </c>
      <c r="E32" s="3">
        <f t="shared" ref="E32:J32" si="3">E26*0.7</f>
        <v>0</v>
      </c>
      <c r="F32" s="3">
        <f t="shared" si="3"/>
        <v>0</v>
      </c>
      <c r="G32" s="3">
        <f t="shared" si="3"/>
        <v>0</v>
      </c>
      <c r="H32" s="3">
        <f t="shared" si="3"/>
        <v>0</v>
      </c>
      <c r="I32" s="3">
        <f t="shared" si="3"/>
        <v>0</v>
      </c>
      <c r="J32" s="3">
        <f t="shared" si="3"/>
        <v>0</v>
      </c>
    </row>
    <row r="33" spans="1:10" x14ac:dyDescent="0.35">
      <c r="B33" s="1" t="s">
        <v>36</v>
      </c>
      <c r="C33" s="3">
        <f t="shared" ref="C33:J33" si="4">C39</f>
        <v>0.17106071072640003</v>
      </c>
      <c r="D33" s="3">
        <f t="shared" si="4"/>
        <v>0.39615165289919962</v>
      </c>
      <c r="E33" s="3">
        <f t="shared" si="4"/>
        <v>0.45018188434559925</v>
      </c>
      <c r="F33" s="3">
        <f t="shared" si="4"/>
        <v>0.45018188434559925</v>
      </c>
      <c r="G33" s="3">
        <f t="shared" si="4"/>
        <v>0.45018188434559925</v>
      </c>
      <c r="H33" s="3">
        <f t="shared" si="4"/>
        <v>0.45018188434559925</v>
      </c>
      <c r="I33" s="3">
        <f t="shared" si="4"/>
        <v>0.45018188434559925</v>
      </c>
      <c r="J33" s="3">
        <f t="shared" si="4"/>
        <v>0.45018188434559925</v>
      </c>
    </row>
    <row r="34" spans="1:10" x14ac:dyDescent="0.35">
      <c r="B34" s="1" t="s">
        <v>34</v>
      </c>
      <c r="C34" s="3">
        <f>C31+C32-C33</f>
        <v>4.3646399524735999</v>
      </c>
      <c r="D34" s="3">
        <f>D31+D32-D33</f>
        <v>5.4011080727743899</v>
      </c>
      <c r="E34" s="3">
        <f t="shared" ref="E34:J34" si="5">E31+E32-E33</f>
        <v>4.9509261884287907</v>
      </c>
      <c r="F34" s="3">
        <f t="shared" si="5"/>
        <v>4.5007443040831916</v>
      </c>
      <c r="G34" s="3">
        <f t="shared" si="5"/>
        <v>4.0505624197375925</v>
      </c>
      <c r="H34" s="3">
        <f t="shared" si="5"/>
        <v>3.6003805353919933</v>
      </c>
      <c r="I34" s="3">
        <f t="shared" si="5"/>
        <v>3.1501986510463942</v>
      </c>
      <c r="J34" s="3">
        <f t="shared" si="5"/>
        <v>2.700016766700795</v>
      </c>
    </row>
    <row r="35" spans="1:10" x14ac:dyDescent="0.35">
      <c r="B35" s="6" t="s">
        <v>37</v>
      </c>
      <c r="C35" s="7">
        <v>9.9461350558600448E-2</v>
      </c>
      <c r="D35" s="7">
        <v>9.799863360357397E-2</v>
      </c>
      <c r="E35" s="7">
        <v>9.799863360357397E-2</v>
      </c>
      <c r="F35" s="7">
        <v>9.799863360357397E-2</v>
      </c>
      <c r="G35" s="7">
        <v>9.799863360357397E-2</v>
      </c>
      <c r="H35" s="7">
        <v>9.799863360357397E-2</v>
      </c>
      <c r="I35" s="7">
        <v>9.799863360357397E-2</v>
      </c>
      <c r="J35" s="7">
        <v>9.799863360357397E-2</v>
      </c>
    </row>
    <row r="36" spans="1:10" x14ac:dyDescent="0.35">
      <c r="B36" s="8" t="s">
        <v>35</v>
      </c>
      <c r="C36" s="9">
        <f>AVERAGE(C31,C34)*C35</f>
        <v>0.43411298437504992</v>
      </c>
      <c r="D36" s="9">
        <f t="shared" ref="D36:J36" si="6">AVERAGE(D31,D34)*D35</f>
        <v>0.47851498129555192</v>
      </c>
      <c r="E36" s="9">
        <f t="shared" si="6"/>
        <v>0.5072426063076475</v>
      </c>
      <c r="F36" s="9">
        <f t="shared" si="6"/>
        <v>0.46312539676869668</v>
      </c>
      <c r="G36" s="9">
        <f t="shared" si="6"/>
        <v>0.4190081872297457</v>
      </c>
      <c r="H36" s="9">
        <f t="shared" si="6"/>
        <v>0.37489097769079488</v>
      </c>
      <c r="I36" s="9">
        <f t="shared" si="6"/>
        <v>0.33077376815184401</v>
      </c>
      <c r="J36" s="9">
        <f t="shared" si="6"/>
        <v>0.28665655861289313</v>
      </c>
    </row>
    <row r="37" spans="1:10" x14ac:dyDescent="0.35">
      <c r="C37" s="12"/>
      <c r="D37" s="12"/>
      <c r="E37" s="12"/>
      <c r="F37" s="12"/>
      <c r="G37" s="12"/>
      <c r="H37" s="12"/>
      <c r="I37" s="12"/>
      <c r="J37" s="12"/>
    </row>
    <row r="38" spans="1:10" outlineLevel="1" x14ac:dyDescent="0.35">
      <c r="B38" s="4" t="s">
        <v>38</v>
      </c>
      <c r="C38" s="5" t="s">
        <v>23</v>
      </c>
      <c r="D38" s="5" t="s">
        <v>24</v>
      </c>
      <c r="E38" s="5" t="s">
        <v>25</v>
      </c>
      <c r="F38" s="5" t="s">
        <v>26</v>
      </c>
      <c r="G38" s="5" t="s">
        <v>27</v>
      </c>
      <c r="H38" s="5" t="s">
        <v>28</v>
      </c>
      <c r="I38" s="5" t="s">
        <v>29</v>
      </c>
      <c r="J38" s="5" t="s">
        <v>30</v>
      </c>
    </row>
    <row r="39" spans="1:10" outlineLevel="1" x14ac:dyDescent="0.35">
      <c r="A39" s="10">
        <v>5.28E-2</v>
      </c>
      <c r="B39" s="1" t="s">
        <v>39</v>
      </c>
      <c r="C39" s="3">
        <f t="shared" ref="C39:J39" si="7">AVERAGE(C25,C28)*$A$39</f>
        <v>0.17106071072640003</v>
      </c>
      <c r="D39" s="3">
        <f t="shared" si="7"/>
        <v>0.39615165289919962</v>
      </c>
      <c r="E39" s="3">
        <f t="shared" si="7"/>
        <v>0.45018188434559925</v>
      </c>
      <c r="F39" s="3">
        <f t="shared" si="7"/>
        <v>0.45018188434559925</v>
      </c>
      <c r="G39" s="3">
        <f t="shared" si="7"/>
        <v>0.45018188434559925</v>
      </c>
      <c r="H39" s="3">
        <f t="shared" si="7"/>
        <v>0.45018188434559925</v>
      </c>
      <c r="I39" s="3">
        <f t="shared" si="7"/>
        <v>0.45018188434559925</v>
      </c>
      <c r="J39" s="3">
        <f t="shared" si="7"/>
        <v>0.45018188434559925</v>
      </c>
    </row>
    <row r="40" spans="1:10" outlineLevel="1" x14ac:dyDescent="0.35">
      <c r="B40" s="1"/>
      <c r="C40" s="3"/>
      <c r="D40" s="3"/>
      <c r="E40" s="3"/>
      <c r="F40" s="3"/>
      <c r="G40" s="3"/>
      <c r="H40" s="3"/>
      <c r="I40" s="3"/>
      <c r="J40" s="3"/>
    </row>
    <row r="42" spans="1:10" x14ac:dyDescent="0.35">
      <c r="B42" s="4" t="s">
        <v>40</v>
      </c>
      <c r="C42" s="5" t="s">
        <v>23</v>
      </c>
      <c r="D42" s="5" t="s">
        <v>24</v>
      </c>
      <c r="E42" s="5" t="s">
        <v>25</v>
      </c>
      <c r="F42" s="5" t="s">
        <v>26</v>
      </c>
      <c r="G42" s="5" t="s">
        <v>27</v>
      </c>
      <c r="H42" s="5" t="s">
        <v>28</v>
      </c>
      <c r="I42" s="5" t="s">
        <v>29</v>
      </c>
      <c r="J42" s="5" t="s">
        <v>30</v>
      </c>
    </row>
    <row r="43" spans="1:10" x14ac:dyDescent="0.35">
      <c r="B43" s="1" t="s">
        <v>31</v>
      </c>
      <c r="C43" s="1"/>
      <c r="D43" s="3">
        <f>C46</f>
        <v>1.9438717128000009</v>
      </c>
      <c r="E43" s="3">
        <f t="shared" ref="E43:J43" si="8">D46</f>
        <v>2.5578516155999966</v>
      </c>
      <c r="F43" s="3">
        <f t="shared" si="8"/>
        <v>2.5578516155999966</v>
      </c>
      <c r="G43" s="3">
        <f t="shared" si="8"/>
        <v>2.5578516155999966</v>
      </c>
      <c r="H43" s="3">
        <f t="shared" si="8"/>
        <v>2.5578516155999966</v>
      </c>
      <c r="I43" s="3">
        <f t="shared" si="8"/>
        <v>2.5578516155999966</v>
      </c>
      <c r="J43" s="3">
        <f t="shared" si="8"/>
        <v>2.5578516155999966</v>
      </c>
    </row>
    <row r="44" spans="1:10" x14ac:dyDescent="0.35">
      <c r="B44" s="1" t="s">
        <v>32</v>
      </c>
      <c r="C44" s="11">
        <f>C16-C32</f>
        <v>1.9438717128000009</v>
      </c>
      <c r="D44" s="11">
        <f>D16-D32</f>
        <v>0.6139799027999957</v>
      </c>
      <c r="E44" s="11">
        <f>E16-E32</f>
        <v>0</v>
      </c>
      <c r="F44" s="11">
        <f t="shared" ref="F44:J44" si="9">F16-F32</f>
        <v>0</v>
      </c>
      <c r="G44" s="11">
        <f t="shared" si="9"/>
        <v>0</v>
      </c>
      <c r="H44" s="11">
        <f t="shared" si="9"/>
        <v>0</v>
      </c>
      <c r="I44" s="11">
        <f t="shared" si="9"/>
        <v>0</v>
      </c>
      <c r="J44" s="11">
        <f t="shared" si="9"/>
        <v>0</v>
      </c>
    </row>
    <row r="45" spans="1:10" x14ac:dyDescent="0.35">
      <c r="B45" s="1"/>
      <c r="C45" s="3"/>
      <c r="D45" s="3"/>
      <c r="E45" s="3"/>
      <c r="F45" s="3"/>
      <c r="G45" s="3"/>
      <c r="H45" s="3"/>
      <c r="I45" s="3"/>
      <c r="J45" s="3"/>
    </row>
    <row r="46" spans="1:10" x14ac:dyDescent="0.35">
      <c r="B46" s="1" t="s">
        <v>34</v>
      </c>
      <c r="C46" s="3">
        <f>C43+C44-C45</f>
        <v>1.9438717128000009</v>
      </c>
      <c r="D46" s="3">
        <f>D43+D44-D45</f>
        <v>2.5578516155999966</v>
      </c>
      <c r="E46" s="3">
        <f t="shared" ref="E46:J46" si="10">E43+E44-E45</f>
        <v>2.5578516155999966</v>
      </c>
      <c r="F46" s="3">
        <f t="shared" si="10"/>
        <v>2.5578516155999966</v>
      </c>
      <c r="G46" s="3">
        <f t="shared" si="10"/>
        <v>2.5578516155999966</v>
      </c>
      <c r="H46" s="3">
        <f t="shared" si="10"/>
        <v>2.5578516155999966</v>
      </c>
      <c r="I46" s="3">
        <f t="shared" si="10"/>
        <v>2.5578516155999966</v>
      </c>
      <c r="J46" s="3">
        <f t="shared" si="10"/>
        <v>2.5578516155999966</v>
      </c>
    </row>
    <row r="47" spans="1:10" x14ac:dyDescent="0.35">
      <c r="B47" s="6" t="s">
        <v>41</v>
      </c>
      <c r="C47" s="7">
        <v>0.155</v>
      </c>
      <c r="D47" s="7">
        <v>0.155</v>
      </c>
      <c r="E47" s="7">
        <v>0.155</v>
      </c>
      <c r="F47" s="7">
        <v>0.155</v>
      </c>
      <c r="G47" s="7">
        <v>0.155</v>
      </c>
      <c r="H47" s="7">
        <v>0.155</v>
      </c>
      <c r="I47" s="7">
        <v>0.155</v>
      </c>
      <c r="J47" s="7">
        <v>0.155</v>
      </c>
    </row>
    <row r="48" spans="1:10" x14ac:dyDescent="0.35">
      <c r="B48" s="8" t="s">
        <v>42</v>
      </c>
      <c r="C48" s="9">
        <f>AVERAGE(C43,C46)*C47</f>
        <v>0.30130011548400015</v>
      </c>
      <c r="D48" s="9">
        <f t="shared" ref="D48:J48" si="11">AVERAGE(D43,D46)*D47</f>
        <v>0.34888355795099979</v>
      </c>
      <c r="E48" s="9">
        <f t="shared" si="11"/>
        <v>0.39646700041799948</v>
      </c>
      <c r="F48" s="9">
        <f t="shared" si="11"/>
        <v>0.39646700041799948</v>
      </c>
      <c r="G48" s="9">
        <f t="shared" si="11"/>
        <v>0.39646700041799948</v>
      </c>
      <c r="H48" s="9">
        <f t="shared" si="11"/>
        <v>0.39646700041799948</v>
      </c>
      <c r="I48" s="9">
        <f t="shared" si="11"/>
        <v>0.39646700041799948</v>
      </c>
      <c r="J48" s="9">
        <f t="shared" si="11"/>
        <v>0.39646700041799948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69D8-BC6D-4ADC-9371-5FB4BF3A94A4}">
  <dimension ref="B1:K40"/>
  <sheetViews>
    <sheetView showGridLines="0" workbookViewId="0">
      <selection activeCell="D20" sqref="D20"/>
    </sheetView>
  </sheetViews>
  <sheetFormatPr defaultRowHeight="14.5" x14ac:dyDescent="0.35"/>
  <cols>
    <col min="1" max="2" width="8.7265625" style="38"/>
    <col min="3" max="3" width="43.7265625" style="38" customWidth="1"/>
    <col min="4" max="4" width="8.7265625" style="38"/>
    <col min="5" max="5" width="7.36328125" style="38" customWidth="1"/>
    <col min="6" max="6" width="8.7265625" style="38"/>
    <col min="7" max="7" width="10.36328125" style="38" bestFit="1" customWidth="1"/>
    <col min="8" max="10" width="8.7265625" style="38"/>
    <col min="11" max="11" width="11.26953125" style="38" customWidth="1"/>
    <col min="12" max="16384" width="8.7265625" style="38"/>
  </cols>
  <sheetData>
    <row r="1" spans="2:11" ht="15" thickBot="1" x14ac:dyDescent="0.4">
      <c r="B1" s="39" t="s">
        <v>69</v>
      </c>
      <c r="C1" s="39"/>
      <c r="D1" s="39"/>
      <c r="E1" s="39"/>
      <c r="F1" s="39"/>
      <c r="G1" s="39"/>
      <c r="H1" s="39"/>
      <c r="I1" s="39"/>
      <c r="J1" s="39"/>
      <c r="K1" s="39"/>
    </row>
    <row r="2" spans="2:11" ht="15" thickBot="1" x14ac:dyDescent="0.4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2:11" ht="15" thickBot="1" x14ac:dyDescent="0.4">
      <c r="B3" s="41" t="s">
        <v>70</v>
      </c>
      <c r="C3" s="42" t="s">
        <v>71</v>
      </c>
      <c r="D3" s="43" t="s">
        <v>1</v>
      </c>
      <c r="E3" s="43"/>
      <c r="F3" s="43"/>
      <c r="G3" s="44"/>
      <c r="H3" s="45" t="s">
        <v>2</v>
      </c>
      <c r="I3" s="43"/>
      <c r="J3" s="43"/>
      <c r="K3" s="44"/>
    </row>
    <row r="4" spans="2:11" ht="15" thickBot="1" x14ac:dyDescent="0.4">
      <c r="B4" s="46"/>
      <c r="C4" s="47"/>
      <c r="D4" s="48" t="s">
        <v>72</v>
      </c>
      <c r="E4" s="49" t="s">
        <v>73</v>
      </c>
      <c r="F4" s="50" t="s">
        <v>74</v>
      </c>
      <c r="G4" s="51" t="s">
        <v>20</v>
      </c>
      <c r="H4" s="52" t="s">
        <v>72</v>
      </c>
      <c r="I4" s="49" t="s">
        <v>73</v>
      </c>
      <c r="J4" s="50" t="s">
        <v>74</v>
      </c>
      <c r="K4" s="51" t="s">
        <v>20</v>
      </c>
    </row>
    <row r="5" spans="2:11" x14ac:dyDescent="0.35">
      <c r="B5" s="53">
        <v>77101</v>
      </c>
      <c r="C5" s="53" t="s">
        <v>75</v>
      </c>
      <c r="D5" s="54">
        <v>0</v>
      </c>
      <c r="E5" s="54">
        <v>0</v>
      </c>
      <c r="F5" s="54">
        <v>0</v>
      </c>
      <c r="G5" s="55">
        <f>SUM(D5:F5)</f>
        <v>0</v>
      </c>
      <c r="H5" s="54">
        <v>0</v>
      </c>
      <c r="I5" s="54">
        <v>0</v>
      </c>
      <c r="J5" s="54">
        <v>0</v>
      </c>
      <c r="K5" s="55">
        <f>SUM(H5:J5)</f>
        <v>0</v>
      </c>
    </row>
    <row r="6" spans="2:11" x14ac:dyDescent="0.35">
      <c r="B6" s="56">
        <v>77102</v>
      </c>
      <c r="C6" s="56" t="s">
        <v>76</v>
      </c>
      <c r="D6" s="57">
        <v>0</v>
      </c>
      <c r="E6" s="57">
        <v>0</v>
      </c>
      <c r="F6" s="57">
        <v>0</v>
      </c>
      <c r="G6" s="58">
        <f t="shared" ref="G6:G19" si="0">SUM(D6:F6)</f>
        <v>0</v>
      </c>
      <c r="H6" s="57">
        <v>0</v>
      </c>
      <c r="I6" s="57">
        <v>0</v>
      </c>
      <c r="J6" s="57">
        <v>0</v>
      </c>
      <c r="K6" s="58">
        <f t="shared" ref="K6:K20" si="1">SUM(H6:J6)</f>
        <v>0</v>
      </c>
    </row>
    <row r="7" spans="2:11" x14ac:dyDescent="0.35">
      <c r="B7" s="56">
        <v>77201</v>
      </c>
      <c r="C7" s="56" t="s">
        <v>77</v>
      </c>
      <c r="D7" s="57">
        <v>0</v>
      </c>
      <c r="E7" s="57">
        <v>0</v>
      </c>
      <c r="F7" s="57">
        <v>0</v>
      </c>
      <c r="G7" s="58">
        <f t="shared" si="0"/>
        <v>0</v>
      </c>
      <c r="H7" s="57">
        <v>0</v>
      </c>
      <c r="I7" s="57">
        <v>0</v>
      </c>
      <c r="J7" s="57">
        <v>0</v>
      </c>
      <c r="K7" s="58">
        <f t="shared" si="1"/>
        <v>0</v>
      </c>
    </row>
    <row r="8" spans="2:11" x14ac:dyDescent="0.35">
      <c r="B8" s="56">
        <v>77202</v>
      </c>
      <c r="C8" s="56" t="s">
        <v>78</v>
      </c>
      <c r="D8" s="57">
        <v>2.2221438999999998</v>
      </c>
      <c r="E8" s="57">
        <v>0</v>
      </c>
      <c r="F8" s="57">
        <v>0</v>
      </c>
      <c r="G8" s="58">
        <f t="shared" si="0"/>
        <v>2.2221438999999998</v>
      </c>
      <c r="H8" s="57">
        <v>2.2221438999999998</v>
      </c>
      <c r="I8" s="57">
        <v>0</v>
      </c>
      <c r="J8" s="57">
        <v>0</v>
      </c>
      <c r="K8" s="58">
        <f t="shared" si="1"/>
        <v>2.2221438999999998</v>
      </c>
    </row>
    <row r="9" spans="2:11" x14ac:dyDescent="0.35">
      <c r="B9" s="56">
        <v>77301</v>
      </c>
      <c r="C9" s="56" t="s">
        <v>79</v>
      </c>
      <c r="D9" s="57">
        <v>0</v>
      </c>
      <c r="E9" s="57">
        <v>0</v>
      </c>
      <c r="F9" s="57">
        <v>0</v>
      </c>
      <c r="G9" s="58">
        <f t="shared" si="0"/>
        <v>0</v>
      </c>
      <c r="H9" s="57">
        <v>0</v>
      </c>
      <c r="I9" s="57">
        <v>0</v>
      </c>
      <c r="J9" s="57">
        <v>0</v>
      </c>
      <c r="K9" s="58">
        <f t="shared" si="1"/>
        <v>0</v>
      </c>
    </row>
    <row r="10" spans="2:11" x14ac:dyDescent="0.35">
      <c r="B10" s="56">
        <v>77401</v>
      </c>
      <c r="C10" s="56" t="s">
        <v>80</v>
      </c>
      <c r="D10" s="57">
        <v>0</v>
      </c>
      <c r="E10" s="57">
        <v>0</v>
      </c>
      <c r="F10" s="57">
        <v>0</v>
      </c>
      <c r="G10" s="58">
        <f t="shared" si="0"/>
        <v>0</v>
      </c>
      <c r="H10" s="57">
        <v>0</v>
      </c>
      <c r="I10" s="57">
        <v>0</v>
      </c>
      <c r="J10" s="57">
        <v>0</v>
      </c>
      <c r="K10" s="58">
        <f t="shared" si="1"/>
        <v>0</v>
      </c>
    </row>
    <row r="11" spans="2:11" x14ac:dyDescent="0.35">
      <c r="B11" s="56">
        <v>77402</v>
      </c>
      <c r="C11" s="56" t="s">
        <v>81</v>
      </c>
      <c r="D11" s="57">
        <v>0</v>
      </c>
      <c r="E11" s="57">
        <v>0</v>
      </c>
      <c r="F11" s="57">
        <v>0</v>
      </c>
      <c r="G11" s="58">
        <f t="shared" si="0"/>
        <v>0</v>
      </c>
      <c r="H11" s="57">
        <v>0</v>
      </c>
      <c r="I11" s="57">
        <v>0</v>
      </c>
      <c r="J11" s="57">
        <v>0</v>
      </c>
      <c r="K11" s="58">
        <f t="shared" si="1"/>
        <v>0</v>
      </c>
    </row>
    <row r="12" spans="2:11" x14ac:dyDescent="0.35">
      <c r="B12" s="56">
        <v>77501</v>
      </c>
      <c r="C12" s="56" t="s">
        <v>82</v>
      </c>
      <c r="D12" s="57">
        <v>0</v>
      </c>
      <c r="E12" s="57">
        <v>0</v>
      </c>
      <c r="F12" s="57">
        <v>0.13193238000000002</v>
      </c>
      <c r="G12" s="58">
        <f t="shared" si="0"/>
        <v>0.13193238000000002</v>
      </c>
      <c r="H12" s="57">
        <v>0</v>
      </c>
      <c r="I12" s="57">
        <v>0</v>
      </c>
      <c r="J12" s="57">
        <v>0.12528400000000001</v>
      </c>
      <c r="K12" s="58">
        <f t="shared" si="1"/>
        <v>0.12528400000000001</v>
      </c>
    </row>
    <row r="13" spans="2:11" x14ac:dyDescent="0.35">
      <c r="B13" s="56">
        <v>77601</v>
      </c>
      <c r="C13" s="56" t="s">
        <v>83</v>
      </c>
      <c r="D13" s="57">
        <v>0</v>
      </c>
      <c r="E13" s="57">
        <v>0</v>
      </c>
      <c r="F13" s="57">
        <v>0</v>
      </c>
      <c r="G13" s="58">
        <f t="shared" si="0"/>
        <v>0</v>
      </c>
      <c r="H13" s="57">
        <v>0</v>
      </c>
      <c r="I13" s="57">
        <v>0</v>
      </c>
      <c r="J13" s="57">
        <v>0</v>
      </c>
      <c r="K13" s="58">
        <f t="shared" si="1"/>
        <v>0</v>
      </c>
    </row>
    <row r="14" spans="2:11" x14ac:dyDescent="0.35">
      <c r="B14" s="56">
        <v>77701</v>
      </c>
      <c r="C14" s="56" t="s">
        <v>84</v>
      </c>
      <c r="D14" s="57">
        <v>0.22169539999999999</v>
      </c>
      <c r="E14" s="57">
        <v>0</v>
      </c>
      <c r="F14" s="57">
        <v>5.3743999999999997E-3</v>
      </c>
      <c r="G14" s="58">
        <f t="shared" si="0"/>
        <v>0.22706979999999999</v>
      </c>
      <c r="H14" s="57">
        <v>0.22422410000000001</v>
      </c>
      <c r="I14" s="57">
        <v>0</v>
      </c>
      <c r="J14" s="57">
        <v>5.3743999999999997E-3</v>
      </c>
      <c r="K14" s="58">
        <f t="shared" si="1"/>
        <v>0.22959850000000001</v>
      </c>
    </row>
    <row r="15" spans="2:11" x14ac:dyDescent="0.35">
      <c r="B15" s="56">
        <v>77801</v>
      </c>
      <c r="C15" s="56" t="s">
        <v>85</v>
      </c>
      <c r="D15" s="57">
        <v>0.48935302000000003</v>
      </c>
      <c r="E15" s="57">
        <v>0</v>
      </c>
      <c r="F15" s="57">
        <v>1.53317E-2</v>
      </c>
      <c r="G15" s="58">
        <f t="shared" si="0"/>
        <v>0.50468471999999998</v>
      </c>
      <c r="H15" s="57">
        <v>0.46719340399999998</v>
      </c>
      <c r="I15" s="57">
        <v>0</v>
      </c>
      <c r="J15" s="57">
        <v>1.6655370000000003E-2</v>
      </c>
      <c r="K15" s="58">
        <f t="shared" si="1"/>
        <v>0.48384877399999998</v>
      </c>
    </row>
    <row r="16" spans="2:11" x14ac:dyDescent="0.35">
      <c r="B16" s="56">
        <v>77901</v>
      </c>
      <c r="C16" s="56" t="s">
        <v>86</v>
      </c>
      <c r="D16" s="57">
        <v>2.1176089460000003</v>
      </c>
      <c r="E16" s="57">
        <v>0</v>
      </c>
      <c r="F16" s="57">
        <v>9.5655510999999999E-2</v>
      </c>
      <c r="G16" s="58">
        <f t="shared" si="0"/>
        <v>2.2132644570000002</v>
      </c>
      <c r="H16" s="57">
        <v>2.7091117969999998</v>
      </c>
      <c r="I16" s="57">
        <v>0</v>
      </c>
      <c r="J16" s="57">
        <v>0.10381081</v>
      </c>
      <c r="K16" s="58">
        <f t="shared" si="1"/>
        <v>2.812922607</v>
      </c>
    </row>
    <row r="17" spans="2:11" x14ac:dyDescent="0.35">
      <c r="B17" s="56">
        <v>77902</v>
      </c>
      <c r="C17" s="56" t="s">
        <v>87</v>
      </c>
      <c r="D17" s="57">
        <v>0</v>
      </c>
      <c r="E17" s="57">
        <v>0</v>
      </c>
      <c r="F17" s="57">
        <v>0</v>
      </c>
      <c r="G17" s="58">
        <f t="shared" si="0"/>
        <v>0</v>
      </c>
      <c r="H17" s="57">
        <v>0</v>
      </c>
      <c r="I17" s="57">
        <v>0</v>
      </c>
      <c r="J17" s="57">
        <v>0</v>
      </c>
      <c r="K17" s="58">
        <f t="shared" si="1"/>
        <v>0</v>
      </c>
    </row>
    <row r="18" spans="2:11" x14ac:dyDescent="0.35">
      <c r="B18" s="56">
        <v>77961</v>
      </c>
      <c r="C18" s="56" t="s">
        <v>88</v>
      </c>
      <c r="D18" s="57">
        <v>1.546076826</v>
      </c>
      <c r="E18" s="57">
        <v>0</v>
      </c>
      <c r="F18" s="57">
        <v>1.07998E-2</v>
      </c>
      <c r="G18" s="58">
        <f t="shared" si="0"/>
        <v>1.556876626</v>
      </c>
      <c r="H18" s="57">
        <v>1.8547443399999999</v>
      </c>
      <c r="I18" s="57">
        <v>0</v>
      </c>
      <c r="J18" s="57">
        <v>1.54416E-2</v>
      </c>
      <c r="K18" s="58">
        <f t="shared" si="1"/>
        <v>1.8701859399999998</v>
      </c>
    </row>
    <row r="19" spans="2:11" x14ac:dyDescent="0.35">
      <c r="B19" s="56">
        <v>77962</v>
      </c>
      <c r="C19" s="56" t="s">
        <v>89</v>
      </c>
      <c r="D19" s="57">
        <v>24.580186300000001</v>
      </c>
      <c r="E19" s="57">
        <v>0</v>
      </c>
      <c r="F19" s="57">
        <v>0</v>
      </c>
      <c r="G19" s="58">
        <f t="shared" si="0"/>
        <v>24.580186300000001</v>
      </c>
      <c r="H19" s="57">
        <v>29.001087299999998</v>
      </c>
      <c r="I19" s="57">
        <v>0</v>
      </c>
      <c r="J19" s="57">
        <v>0</v>
      </c>
      <c r="K19" s="58">
        <f t="shared" si="1"/>
        <v>29.001087299999998</v>
      </c>
    </row>
    <row r="20" spans="2:11" ht="15" thickBot="1" x14ac:dyDescent="0.4">
      <c r="B20" s="59" t="s">
        <v>90</v>
      </c>
      <c r="C20" s="60"/>
      <c r="D20" s="61">
        <f>SUM(D5:D19)</f>
        <v>31.177064392000002</v>
      </c>
      <c r="E20" s="61">
        <f>SUM(E5:E18)</f>
        <v>0</v>
      </c>
      <c r="F20" s="62">
        <f>SUM(F5:F18)</f>
        <v>0.25909379100000002</v>
      </c>
      <c r="G20" s="63">
        <f>SUM(D20:F20)</f>
        <v>31.436158183000003</v>
      </c>
      <c r="H20" s="64">
        <f>SUM(H5:H19)</f>
        <v>36.478504840999996</v>
      </c>
      <c r="I20" s="61">
        <f>SUM(I5:I18)</f>
        <v>0</v>
      </c>
      <c r="J20" s="62">
        <f>SUM(J5:J18)</f>
        <v>0.26656618000000004</v>
      </c>
      <c r="K20" s="63">
        <f t="shared" si="1"/>
        <v>36.745071020999994</v>
      </c>
    </row>
    <row r="21" spans="2:11" ht="15" thickBot="1" x14ac:dyDescent="0.4"/>
    <row r="22" spans="2:11" ht="15" thickBot="1" x14ac:dyDescent="0.4">
      <c r="C22" s="38" t="s">
        <v>91</v>
      </c>
      <c r="G22" s="65">
        <f>SUM(G5:G18)</f>
        <v>6.8559718830000005</v>
      </c>
      <c r="K22" s="65">
        <f>SUM(K5:K18)</f>
        <v>7.7439837210000002</v>
      </c>
    </row>
    <row r="23" spans="2:11" ht="15" thickBot="1" x14ac:dyDescent="0.4"/>
    <row r="24" spans="2:11" ht="15" thickBot="1" x14ac:dyDescent="0.4">
      <c r="B24" s="66" t="s">
        <v>92</v>
      </c>
      <c r="C24" s="67"/>
      <c r="D24" s="68"/>
      <c r="E24" s="68"/>
      <c r="F24" s="68"/>
      <c r="G24" s="69" t="s">
        <v>1</v>
      </c>
      <c r="H24" s="70"/>
      <c r="I24" s="70"/>
      <c r="J24" s="70"/>
      <c r="K24" s="69" t="s">
        <v>2</v>
      </c>
    </row>
    <row r="25" spans="2:11" x14ac:dyDescent="0.35">
      <c r="B25" s="71">
        <v>77101</v>
      </c>
      <c r="C25" s="72" t="s">
        <v>75</v>
      </c>
      <c r="D25" s="67"/>
      <c r="E25" s="67"/>
      <c r="F25" s="67"/>
      <c r="G25" s="73">
        <v>0</v>
      </c>
      <c r="H25" s="67"/>
      <c r="I25" s="67"/>
      <c r="J25" s="67"/>
      <c r="K25" s="74">
        <v>0</v>
      </c>
    </row>
    <row r="26" spans="2:11" x14ac:dyDescent="0.35">
      <c r="B26" s="75">
        <v>77102</v>
      </c>
      <c r="C26" s="76" t="s">
        <v>76</v>
      </c>
      <c r="G26" s="77">
        <v>4.2543571</v>
      </c>
      <c r="K26" s="77">
        <v>4.6611259799999996</v>
      </c>
    </row>
    <row r="27" spans="2:11" x14ac:dyDescent="0.35">
      <c r="B27" s="75">
        <v>77201</v>
      </c>
      <c r="C27" s="76" t="s">
        <v>77</v>
      </c>
      <c r="G27" s="77">
        <v>36.6522316</v>
      </c>
      <c r="K27" s="77">
        <v>38.506690289999995</v>
      </c>
    </row>
    <row r="28" spans="2:11" x14ac:dyDescent="0.35">
      <c r="B28" s="75">
        <v>77202</v>
      </c>
      <c r="C28" s="76" t="s">
        <v>78</v>
      </c>
      <c r="G28" s="77">
        <v>30.064805493000001</v>
      </c>
      <c r="K28" s="77">
        <v>31.118999526</v>
      </c>
    </row>
    <row r="29" spans="2:11" x14ac:dyDescent="0.35">
      <c r="B29" s="75">
        <v>77301</v>
      </c>
      <c r="C29" s="76" t="s">
        <v>79</v>
      </c>
      <c r="G29" s="77">
        <v>140.86410847900001</v>
      </c>
      <c r="K29" s="77">
        <v>134.39723559399999</v>
      </c>
    </row>
    <row r="30" spans="2:11" x14ac:dyDescent="0.35">
      <c r="B30" s="75">
        <v>77401</v>
      </c>
      <c r="C30" s="76" t="s">
        <v>80</v>
      </c>
      <c r="G30" s="77">
        <v>38.984386724000004</v>
      </c>
      <c r="K30" s="77">
        <v>45.560515280000004</v>
      </c>
    </row>
    <row r="31" spans="2:11" x14ac:dyDescent="0.35">
      <c r="B31" s="75">
        <v>77402</v>
      </c>
      <c r="C31" s="76" t="s">
        <v>81</v>
      </c>
      <c r="G31" s="77">
        <v>45.486765513999998</v>
      </c>
      <c r="K31" s="77">
        <v>46.606060746999994</v>
      </c>
    </row>
    <row r="32" spans="2:11" x14ac:dyDescent="0.35">
      <c r="B32" s="75">
        <v>77501</v>
      </c>
      <c r="C32" s="76" t="s">
        <v>82</v>
      </c>
      <c r="G32" s="77">
        <v>2246.0957598569994</v>
      </c>
      <c r="K32" s="77">
        <v>2082.8795629310002</v>
      </c>
    </row>
    <row r="33" spans="2:11" x14ac:dyDescent="0.35">
      <c r="B33" s="75">
        <v>77601</v>
      </c>
      <c r="C33" s="76" t="s">
        <v>83</v>
      </c>
      <c r="G33" s="77">
        <v>26.877271499999999</v>
      </c>
      <c r="K33" s="77">
        <v>26.932201800000001</v>
      </c>
    </row>
    <row r="34" spans="2:11" x14ac:dyDescent="0.35">
      <c r="B34" s="75">
        <v>77701</v>
      </c>
      <c r="C34" s="76" t="s">
        <v>84</v>
      </c>
      <c r="G34" s="77">
        <v>4.67155627</v>
      </c>
      <c r="K34" s="77">
        <v>5.2049987959999999</v>
      </c>
    </row>
    <row r="35" spans="2:11" x14ac:dyDescent="0.35">
      <c r="B35" s="75">
        <v>77801</v>
      </c>
      <c r="C35" s="76" t="s">
        <v>85</v>
      </c>
      <c r="G35" s="77">
        <v>2.5508960119999995</v>
      </c>
      <c r="K35" s="77">
        <v>2.4125697779999999</v>
      </c>
    </row>
    <row r="36" spans="2:11" x14ac:dyDescent="0.35">
      <c r="B36" s="75">
        <v>77901</v>
      </c>
      <c r="C36" s="76" t="s">
        <v>86</v>
      </c>
      <c r="G36" s="77">
        <v>7.0349580230000006</v>
      </c>
      <c r="K36" s="77">
        <v>8.9107915609999981</v>
      </c>
    </row>
    <row r="37" spans="2:11" x14ac:dyDescent="0.35">
      <c r="B37" s="75">
        <v>77902</v>
      </c>
      <c r="C37" s="76" t="s">
        <v>87</v>
      </c>
      <c r="G37" s="77">
        <v>3.7538632000000001</v>
      </c>
      <c r="K37" s="77">
        <v>1.122938706</v>
      </c>
    </row>
    <row r="38" spans="2:11" x14ac:dyDescent="0.35">
      <c r="B38" s="75">
        <v>77961</v>
      </c>
      <c r="C38" s="76" t="s">
        <v>88</v>
      </c>
      <c r="G38" s="77">
        <v>1.7251508879999999</v>
      </c>
      <c r="K38" s="77">
        <v>1.8783503579999998</v>
      </c>
    </row>
    <row r="39" spans="2:11" ht="15" thickBot="1" x14ac:dyDescent="0.4">
      <c r="B39" s="78">
        <v>77962</v>
      </c>
      <c r="C39" s="79" t="s">
        <v>89</v>
      </c>
      <c r="G39" s="77">
        <v>253.82251429999999</v>
      </c>
      <c r="K39" s="77">
        <v>257.55285090000001</v>
      </c>
    </row>
    <row r="40" spans="2:11" ht="15" thickBot="1" x14ac:dyDescent="0.4">
      <c r="B40" s="80" t="s">
        <v>93</v>
      </c>
      <c r="C40" s="60"/>
      <c r="D40" s="68"/>
      <c r="E40" s="68"/>
      <c r="F40" s="68"/>
      <c r="G40" s="81">
        <f>SUM(G25:G39)</f>
        <v>2842.8386249599994</v>
      </c>
      <c r="H40" s="68"/>
      <c r="I40" s="68"/>
      <c r="J40" s="68"/>
      <c r="K40" s="81">
        <f>SUM(K25:K39)</f>
        <v>2687.7448922469998</v>
      </c>
    </row>
  </sheetData>
  <mergeCells count="4">
    <mergeCell ref="B3:B4"/>
    <mergeCell ref="C3:C4"/>
    <mergeCell ref="D3:G3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22-23</vt:lpstr>
      <vt:lpstr>FY 23-24</vt:lpstr>
      <vt:lpstr>Corporate Asset Add FY 23&amp;FY24</vt:lpstr>
      <vt:lpstr>Working of HO Dep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A.V. Patkare</cp:lastModifiedBy>
  <dcterms:created xsi:type="dcterms:W3CDTF">2024-11-13T07:19:13Z</dcterms:created>
  <dcterms:modified xsi:type="dcterms:W3CDTF">2024-11-18T07:43:39Z</dcterms:modified>
</cp:coreProperties>
</file>